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<sst xmlns="http://schemas.openxmlformats.org/spreadsheetml/2006/main" count="148" uniqueCount="141">
  <si>
    <t>Наименование показателя</t>
  </si>
  <si>
    <t>Доходы: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</si>
  <si>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</si>
  <si>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</si>
  <si>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</si>
  <si>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</si>
  <si>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</si>
  <si>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</si>
  <si>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</si>
  <si>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</si>
  <si>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</si>
  <si>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</si>
  <si>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</si>
  <si>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</si>
  <si>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</si>
  <si>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</si>
  <si>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</si>
  <si>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</si>
  <si>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</si>
  <si>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</si>
  <si>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</si>
  <si>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</si>
  <si>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</si>
  <si>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Итого расходов</t>
  </si>
  <si>
    <t>тыс.руб.</t>
  </si>
  <si>
    <t>№ п/п</t>
  </si>
  <si>
    <t>Фактическая численность муниципальных служащих органов местного самоуправления, человек</t>
  </si>
  <si>
    <t>Фактические затраты на денежное содержание муниципальных служащих за отчетный период тыс.руб.</t>
  </si>
  <si>
    <t xml:space="preserve">Фактическая численность работников муниципальных учреждений за отчетный период, человек </t>
  </si>
  <si>
    <t>Расходы</t>
  </si>
  <si>
    <t>Налог на товары (работы, услуги),реализуемые на территории Российской Федерации</t>
  </si>
  <si>
    <t>наименование показателя</t>
  </si>
  <si>
    <t>Фактические затраты на оплату труда работников муниципальных учреждений за отчетный период тыс.руб.</t>
  </si>
  <si>
    <t>Обслуживание государственного и муниципального долга</t>
  </si>
  <si>
    <t>Налог на имущество</t>
  </si>
  <si>
    <t>Охрана окружающей среды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</si>
  <si>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</si>
  <si>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</si>
  <si>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</si>
  <si>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</si>
  <si>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</si>
  <si>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</si>
  <si>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</si>
  <si>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</si>
  <si>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</si>
  <si>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</si>
  <si>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</si>
  <si>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</si>
  <si>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</si>
  <si>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</si>
  <si>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</si>
  <si>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</si>
  <si>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</si>
  <si>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</si>
  <si>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</si>
  <si>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</si>
  <si>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</si>
  <si>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</si>
  <si>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</si>
  <si>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</si>
  <si>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</si>
  <si>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</si>
  <si>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</si>
  <si>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</si>
  <si>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</si>
  <si>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</si>
  <si>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</si>
  <si>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</si>
  <si>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</si>
  <si>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</si>
  <si>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</si>
  <si>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Другие вопросы в области охраны окружающей среды</t>
  </si>
  <si>
    <t>Связь и информатика</t>
  </si>
  <si>
    <t>2022 год</t>
  </si>
  <si>
    <t xml:space="preserve">План </t>
  </si>
  <si>
    <t xml:space="preserve">Исполнено      </t>
  </si>
  <si>
    <t>Исполнение плана года, %</t>
  </si>
  <si>
    <t xml:space="preserve">Отклонение факта периода </t>
  </si>
  <si>
    <t xml:space="preserve">Темп роста периода, % </t>
  </si>
  <si>
    <t>0100</t>
  </si>
  <si>
    <t>0102</t>
  </si>
  <si>
    <t>0103</t>
  </si>
  <si>
    <t>0104</t>
  </si>
  <si>
    <t>0105</t>
  </si>
  <si>
    <t>0106</t>
  </si>
  <si>
    <t>0111</t>
  </si>
  <si>
    <t>0113</t>
  </si>
  <si>
    <t xml:space="preserve"> 0200 </t>
  </si>
  <si>
    <t xml:space="preserve"> 0203 </t>
  </si>
  <si>
    <t xml:space="preserve"> 0310 </t>
  </si>
  <si>
    <t xml:space="preserve"> 0300 </t>
  </si>
  <si>
    <t xml:space="preserve"> 0314 </t>
  </si>
  <si>
    <t xml:space="preserve"> 0400</t>
  </si>
  <si>
    <t xml:space="preserve"> 0405 </t>
  </si>
  <si>
    <t xml:space="preserve"> 0406</t>
  </si>
  <si>
    <t xml:space="preserve"> 0408 </t>
  </si>
  <si>
    <t xml:space="preserve"> 0409 </t>
  </si>
  <si>
    <t xml:space="preserve"> 0410 </t>
  </si>
  <si>
    <t xml:space="preserve">0412 </t>
  </si>
  <si>
    <t xml:space="preserve"> 0500</t>
  </si>
  <si>
    <t xml:space="preserve"> 0501 </t>
  </si>
  <si>
    <t xml:space="preserve"> 0502 </t>
  </si>
  <si>
    <t xml:space="preserve"> 0503 </t>
  </si>
  <si>
    <t xml:space="preserve"> 0505 </t>
  </si>
  <si>
    <t xml:space="preserve"> 0600 </t>
  </si>
  <si>
    <t>0603</t>
  </si>
  <si>
    <t xml:space="preserve"> 0605 </t>
  </si>
  <si>
    <t xml:space="preserve"> 0700</t>
  </si>
  <si>
    <t xml:space="preserve"> 0701 </t>
  </si>
  <si>
    <t xml:space="preserve"> 0702 </t>
  </si>
  <si>
    <t xml:space="preserve">0703 </t>
  </si>
  <si>
    <t xml:space="preserve"> 0707 </t>
  </si>
  <si>
    <t xml:space="preserve"> 0709 </t>
  </si>
  <si>
    <t xml:space="preserve"> 0800 </t>
  </si>
  <si>
    <t xml:space="preserve"> 0801 </t>
  </si>
  <si>
    <t xml:space="preserve"> 0804</t>
  </si>
  <si>
    <t xml:space="preserve"> 0900 </t>
  </si>
  <si>
    <t xml:space="preserve">0909 </t>
  </si>
  <si>
    <t xml:space="preserve"> 1000</t>
  </si>
  <si>
    <t xml:space="preserve">1001 </t>
  </si>
  <si>
    <t xml:space="preserve"> 1003</t>
  </si>
  <si>
    <t>1004</t>
  </si>
  <si>
    <t xml:space="preserve"> 1006 </t>
  </si>
  <si>
    <t xml:space="preserve"> 1100 </t>
  </si>
  <si>
    <t xml:space="preserve"> 1101 </t>
  </si>
  <si>
    <t xml:space="preserve">1102 </t>
  </si>
  <si>
    <t xml:space="preserve"> 1105</t>
  </si>
  <si>
    <t xml:space="preserve"> 1300</t>
  </si>
  <si>
    <t>раздел/  подраздел</t>
  </si>
  <si>
    <t>2023 год</t>
  </si>
  <si>
    <t>2023/2022</t>
  </si>
  <si>
    <t>7=5-3</t>
  </si>
  <si>
    <t>8=5/3</t>
  </si>
  <si>
    <t>Налоговые и неналоговые доходы</t>
  </si>
  <si>
    <t>Спорт высших достижений</t>
  </si>
  <si>
    <t>1103</t>
  </si>
  <si>
    <t>Информация Администрации Шарыповского муниципального округа о ходе исполнения бюджета округа и о численности муниципальных служащих округа за 2023 год</t>
  </si>
  <si>
    <t xml:space="preserve">Сведения о ходе исполнения бюджета округа за 2023 год и сравнение с соответствующим периодом 2022 года   </t>
  </si>
  <si>
    <t>Исполнено               за год</t>
  </si>
  <si>
    <t>План на год</t>
  </si>
  <si>
    <t>Сведения  о численности муниципальных служащих органов местного самоуправления, работников муниципальных учреждений Шарыповского муниципального округа и фактических расходов на оплату их труда на 01.01.2024г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</si>
</sst>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[$-10419]#,##0.00"/>
    <numFmt numFmtId="17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2" fontId="48" fillId="33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52" fillId="0" borderId="0" xfId="33" applyNumberFormat="1" applyFont="1" applyFill="1" applyBorder="1" applyAlignment="1">
      <alignment horizontal="right" wrapText="1" readingOrder="1"/>
      <protection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48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3" fillId="0" borderId="10" xfId="0" applyFont="1" applyBorder="1" applyAlignment="1">
      <alignment vertical="center" wrapText="1"/>
    </xf>
    <xf numFmtId="2" fontId="53" fillId="33" borderId="10" xfId="0" applyNumberFormat="1" applyFont="1" applyFill="1" applyBorder="1" applyAlignment="1">
      <alignment horizontal="center"/>
    </xf>
    <xf numFmtId="2" fontId="53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 applyProtection="1">
      <alignment horizontal="center" vertical="center"/>
      <protection/>
    </xf>
    <xf numFmtId="2" fontId="48" fillId="33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wrapText="1"/>
    </xf>
    <xf numFmtId="0" fontId="48" fillId="0" borderId="0" xfId="0" applyFont="1" applyBorder="1" applyAlignment="1">
      <alignment vertical="center" wrapText="1"/>
    </xf>
    <xf numFmtId="2" fontId="48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 applyProtection="1">
      <alignment horizontal="center" vertical="center"/>
      <protection/>
    </xf>
    <xf numFmtId="0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vertical="center" wrapText="1"/>
    </xf>
    <xf numFmtId="174" fontId="4" fillId="0" borderId="10" xfId="53" applyNumberFormat="1" applyFont="1" applyFill="1" applyBorder="1" applyAlignment="1">
      <alignment horizontal="center" vertical="center" wrapText="1"/>
      <protection/>
    </xf>
    <xf numFmtId="2" fontId="53" fillId="0" borderId="12" xfId="0" applyNumberFormat="1" applyFont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49" fontId="53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2" fontId="49" fillId="0" borderId="10" xfId="0" applyNumberFormat="1" applyFont="1" applyBorder="1" applyAlignment="1">
      <alignment horizontal="center"/>
    </xf>
    <xf numFmtId="0" fontId="48" fillId="31" borderId="10" xfId="0" applyFont="1" applyFill="1" applyBorder="1" applyAlignment="1">
      <alignment wrapText="1"/>
    </xf>
    <xf numFmtId="2" fontId="53" fillId="31" borderId="10" xfId="0" applyNumberFormat="1" applyFont="1" applyFill="1" applyBorder="1" applyAlignment="1">
      <alignment horizontal="center"/>
    </xf>
    <xf numFmtId="2" fontId="53" fillId="31" borderId="11" xfId="0" applyNumberFormat="1" applyFont="1" applyFill="1" applyBorder="1" applyAlignment="1">
      <alignment horizontal="center"/>
    </xf>
    <xf numFmtId="2" fontId="53" fillId="31" borderId="12" xfId="0" applyNumberFormat="1" applyFont="1" applyFill="1" applyBorder="1" applyAlignment="1">
      <alignment horizontal="center"/>
    </xf>
    <xf numFmtId="0" fontId="48" fillId="31" borderId="10" xfId="0" applyFont="1" applyFill="1" applyBorder="1" applyAlignment="1">
      <alignment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2" fontId="48" fillId="33" borderId="0" xfId="0" applyNumberFormat="1" applyFont="1" applyFill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 applyProtection="1">
      <alignment horizontal="center"/>
      <protection/>
    </xf>
    <xf numFmtId="4" fontId="6" fillId="0" borderId="12" xfId="0" applyNumberFormat="1" applyFont="1" applyBorder="1" applyAlignment="1" applyProtection="1">
      <alignment horizontal="center"/>
      <protection/>
    </xf>
    <xf numFmtId="4" fontId="6" fillId="0" borderId="15" xfId="0" applyNumberFormat="1" applyFont="1" applyBorder="1" applyAlignment="1" applyProtection="1">
      <alignment horizontal="center"/>
      <protection/>
    </xf>
    <xf numFmtId="2" fontId="54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4" fontId="4" fillId="0" borderId="12" xfId="0" applyNumberFormat="1" applyFont="1" applyBorder="1" applyAlignment="1" applyProtection="1">
      <alignment horizont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4" fontId="6" fillId="0" borderId="15" xfId="0" applyNumberFormat="1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2" fontId="49" fillId="31" borderId="1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2" fontId="53" fillId="33" borderId="0" xfId="0" applyNumberFormat="1" applyFont="1" applyFill="1" applyBorder="1" applyAlignment="1">
      <alignment horizontal="center"/>
    </xf>
    <xf numFmtId="2" fontId="49" fillId="33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6" fillId="33" borderId="1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3" xfId="0" applyBorder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70">
      <selection activeCell="B81" sqref="B81:E82"/>
    </sheetView>
  </sheetViews>
  <sheetFormatPr defaultColWidth="9.140625" defaultRowHeight="15"/>
  <cols>
    <col min="1" max="1" width="10.28125" style="0" customWidth="1"/>
    <col min="2" max="2" width="31.57421875" style="0" customWidth="1"/>
    <col min="3" max="3" width="16.421875" style="0" customWidth="1"/>
    <col min="4" max="4" width="16.00390625" style="0" customWidth="1"/>
    <col min="5" max="5" width="15.421875" style="0" customWidth="1"/>
    <col min="6" max="6" width="14.8515625" style="0" customWidth="1"/>
    <col min="7" max="7" width="12.7109375" style="0" customWidth="1"/>
    <col min="8" max="8" width="13.421875" style="0" customWidth="1"/>
    <col min="9" max="9" width="11.57421875" style="0" customWidth="1"/>
  </cols>
  <sheetData>
    <row r="1" spans="2:9" ht="58.5" customHeight="1">
      <c r="B1" s="85" t="s">
        <v>136</v>
      </c>
      <c r="C1" s="85"/>
      <c r="D1" s="85"/>
      <c r="E1" s="85"/>
      <c r="F1" s="86"/>
      <c r="G1" s="86"/>
      <c r="H1" s="86"/>
      <c r="I1" s="86"/>
    </row>
    <row r="2" spans="2:5" ht="14.25">
      <c r="B2" s="2"/>
      <c r="C2" s="2"/>
      <c r="D2" s="2"/>
      <c r="E2" s="2"/>
    </row>
    <row r="3" spans="2:9" ht="14.25">
      <c r="B3" s="109" t="s">
        <v>137</v>
      </c>
      <c r="C3" s="110"/>
      <c r="D3" s="110"/>
      <c r="E3" s="86"/>
      <c r="F3" s="86"/>
      <c r="G3" s="86"/>
      <c r="H3" s="86"/>
      <c r="I3" s="86"/>
    </row>
    <row r="4" spans="2:5" ht="15">
      <c r="B4" s="3"/>
      <c r="C4" s="19"/>
      <c r="D4" s="9"/>
      <c r="E4" s="10"/>
    </row>
    <row r="5" spans="2:9" ht="14.25">
      <c r="B5" s="2"/>
      <c r="C5" s="2"/>
      <c r="D5" s="20"/>
      <c r="E5" s="16"/>
      <c r="F5" s="22"/>
      <c r="I5" s="22" t="s">
        <v>24</v>
      </c>
    </row>
    <row r="6" spans="2:9" ht="15" customHeight="1">
      <c r="B6" s="87" t="s">
        <v>0</v>
      </c>
      <c r="C6" s="89" t="s">
        <v>73</v>
      </c>
      <c r="D6" s="90"/>
      <c r="E6" s="89" t="s">
        <v>129</v>
      </c>
      <c r="F6" s="91"/>
      <c r="G6" s="90"/>
      <c r="H6" s="92" t="s">
        <v>130</v>
      </c>
      <c r="I6" s="92"/>
    </row>
    <row r="7" spans="2:9" ht="45" customHeight="1">
      <c r="B7" s="88"/>
      <c r="C7" s="56" t="s">
        <v>139</v>
      </c>
      <c r="D7" s="57" t="s">
        <v>138</v>
      </c>
      <c r="E7" s="57" t="s">
        <v>74</v>
      </c>
      <c r="F7" s="57" t="s">
        <v>75</v>
      </c>
      <c r="G7" s="57" t="s">
        <v>76</v>
      </c>
      <c r="H7" s="58" t="s">
        <v>77</v>
      </c>
      <c r="I7" s="58" t="s">
        <v>78</v>
      </c>
    </row>
    <row r="8" spans="2:9" ht="15">
      <c r="B8" s="38">
        <v>1</v>
      </c>
      <c r="C8" s="15">
        <v>2</v>
      </c>
      <c r="D8" s="21">
        <v>3</v>
      </c>
      <c r="E8" s="21">
        <v>4</v>
      </c>
      <c r="F8" s="21">
        <v>5</v>
      </c>
      <c r="G8" s="39">
        <v>6</v>
      </c>
      <c r="H8" s="40" t="s">
        <v>131</v>
      </c>
      <c r="I8" s="41" t="s">
        <v>132</v>
      </c>
    </row>
    <row r="9" spans="2:9" ht="15">
      <c r="B9" s="99" t="s">
        <v>1</v>
      </c>
      <c r="C9" s="99"/>
      <c r="D9" s="99"/>
      <c r="E9" s="99"/>
      <c r="F9" s="100"/>
      <c r="G9" s="100"/>
      <c r="H9" s="100"/>
      <c r="I9" s="100"/>
    </row>
    <row r="10" spans="1:9" ht="14.25">
      <c r="A10" s="50"/>
      <c r="B10" s="32" t="s">
        <v>133</v>
      </c>
      <c r="C10" s="27">
        <f>SUM(C11:C21)</f>
        <v>490520.1499999999</v>
      </c>
      <c r="D10" s="42">
        <f>SUM(D11:D21)</f>
        <v>477989.79000000004</v>
      </c>
      <c r="E10" s="67">
        <f>SUM(E11:E21)</f>
        <v>620858.55</v>
      </c>
      <c r="F10" s="42">
        <f>SUM(F11:F21)</f>
        <v>628221.23</v>
      </c>
      <c r="G10" s="42">
        <f>+F10/E10*100</f>
        <v>101.18588686585694</v>
      </c>
      <c r="H10" s="42">
        <f>+F10-D10</f>
        <v>150231.43999999994</v>
      </c>
      <c r="I10" s="42">
        <f>+F10/D10*100</f>
        <v>131.42984288430094</v>
      </c>
    </row>
    <row r="11" spans="1:9" ht="15">
      <c r="A11" s="50"/>
      <c r="B11" s="5" t="s">
        <v>2</v>
      </c>
      <c r="C11" s="17">
        <v>383125.7</v>
      </c>
      <c r="D11" s="17">
        <v>368106.07</v>
      </c>
      <c r="E11" s="74">
        <v>481635.24</v>
      </c>
      <c r="F11" s="74">
        <v>489633.24</v>
      </c>
      <c r="G11" s="23">
        <f aca="true" t="shared" si="0" ref="G11:G23">+F11/E11*100</f>
        <v>101.66059277556185</v>
      </c>
      <c r="H11" s="23">
        <f aca="true" t="shared" si="1" ref="H11:H23">+F11-D11</f>
        <v>121527.16999999998</v>
      </c>
      <c r="I11" s="23">
        <f aca="true" t="shared" si="2" ref="I11:I23">+F11/D11*100</f>
        <v>133.01417170328108</v>
      </c>
    </row>
    <row r="12" spans="1:9" ht="39.75">
      <c r="A12" s="51"/>
      <c r="B12" s="7" t="s">
        <v>30</v>
      </c>
      <c r="C12" s="17">
        <v>5869.6</v>
      </c>
      <c r="D12" s="17">
        <v>6773.18</v>
      </c>
      <c r="E12" s="74">
        <v>6900.8</v>
      </c>
      <c r="F12" s="74">
        <v>7170.98</v>
      </c>
      <c r="G12" s="23">
        <f t="shared" si="0"/>
        <v>103.91519823788546</v>
      </c>
      <c r="H12" s="23">
        <f t="shared" si="1"/>
        <v>397.7999999999993</v>
      </c>
      <c r="I12" s="23">
        <f t="shared" si="2"/>
        <v>105.87316445155746</v>
      </c>
    </row>
    <row r="13" spans="1:9" ht="15">
      <c r="A13" s="50"/>
      <c r="B13" s="5" t="s">
        <v>3</v>
      </c>
      <c r="C13" s="17">
        <v>23847.9</v>
      </c>
      <c r="D13" s="17">
        <v>24782.78</v>
      </c>
      <c r="E13" s="74">
        <v>24467</v>
      </c>
      <c r="F13" s="74">
        <v>23617.08</v>
      </c>
      <c r="G13" s="23">
        <f t="shared" si="0"/>
        <v>96.5262598602199</v>
      </c>
      <c r="H13" s="23">
        <f t="shared" si="1"/>
        <v>-1165.699999999997</v>
      </c>
      <c r="I13" s="23">
        <f t="shared" si="2"/>
        <v>95.29633075869617</v>
      </c>
    </row>
    <row r="14" spans="1:9" ht="19.5" customHeight="1">
      <c r="A14" s="50"/>
      <c r="B14" s="5" t="s">
        <v>34</v>
      </c>
      <c r="C14" s="17">
        <v>21911.8</v>
      </c>
      <c r="D14" s="17">
        <v>22062.77</v>
      </c>
      <c r="E14" s="74">
        <v>23900</v>
      </c>
      <c r="F14" s="74">
        <v>23791.83</v>
      </c>
      <c r="G14" s="23">
        <f t="shared" si="0"/>
        <v>99.54740585774059</v>
      </c>
      <c r="H14" s="23">
        <f t="shared" si="1"/>
        <v>1729.0600000000013</v>
      </c>
      <c r="I14" s="23">
        <f t="shared" si="2"/>
        <v>107.8370032412068</v>
      </c>
    </row>
    <row r="15" spans="1:9" ht="15">
      <c r="A15" s="50"/>
      <c r="B15" s="5" t="s">
        <v>4</v>
      </c>
      <c r="C15" s="17">
        <v>18.2</v>
      </c>
      <c r="D15" s="17">
        <v>41.64</v>
      </c>
      <c r="E15" s="74">
        <v>203.5</v>
      </c>
      <c r="F15" s="74">
        <v>204.51</v>
      </c>
      <c r="G15" s="23">
        <f t="shared" si="0"/>
        <v>100.49631449631448</v>
      </c>
      <c r="H15" s="23">
        <f t="shared" si="1"/>
        <v>162.87</v>
      </c>
      <c r="I15" s="23">
        <f t="shared" si="2"/>
        <v>491.1383285302593</v>
      </c>
    </row>
    <row r="16" spans="1:9" ht="44.25" customHeight="1">
      <c r="A16" s="51"/>
      <c r="B16" s="13" t="s">
        <v>5</v>
      </c>
      <c r="C16" s="14">
        <v>19466.48</v>
      </c>
      <c r="D16" s="14">
        <v>19931.21</v>
      </c>
      <c r="E16" s="74">
        <v>25120.25</v>
      </c>
      <c r="F16" s="74">
        <v>25299.15</v>
      </c>
      <c r="G16" s="23">
        <f t="shared" si="0"/>
        <v>100.7121744409391</v>
      </c>
      <c r="H16" s="23">
        <f t="shared" si="1"/>
        <v>5367.940000000002</v>
      </c>
      <c r="I16" s="23">
        <f t="shared" si="2"/>
        <v>126.93233376197432</v>
      </c>
    </row>
    <row r="17" spans="1:9" ht="26.25">
      <c r="A17" s="51"/>
      <c r="B17" s="8" t="s">
        <v>6</v>
      </c>
      <c r="C17" s="17">
        <v>15388.6</v>
      </c>
      <c r="D17" s="14">
        <v>15388.58</v>
      </c>
      <c r="E17" s="74">
        <v>50700</v>
      </c>
      <c r="F17" s="74">
        <v>50581.6</v>
      </c>
      <c r="G17" s="23">
        <f t="shared" si="0"/>
        <v>99.76646942800788</v>
      </c>
      <c r="H17" s="23">
        <f t="shared" si="1"/>
        <v>35193.02</v>
      </c>
      <c r="I17" s="23">
        <f t="shared" si="2"/>
        <v>328.6956951193677</v>
      </c>
    </row>
    <row r="18" spans="1:9" ht="26.25">
      <c r="A18" s="51"/>
      <c r="B18" s="8" t="s">
        <v>7</v>
      </c>
      <c r="C18" s="17">
        <v>17859.6</v>
      </c>
      <c r="D18" s="17">
        <v>17848.26</v>
      </c>
      <c r="E18" s="74">
        <v>3312.81</v>
      </c>
      <c r="F18" s="74">
        <v>3326.71</v>
      </c>
      <c r="G18" s="23">
        <f t="shared" si="0"/>
        <v>100.4195833748389</v>
      </c>
      <c r="H18" s="23">
        <f t="shared" si="1"/>
        <v>-14521.55</v>
      </c>
      <c r="I18" s="23">
        <f t="shared" si="2"/>
        <v>18.63884770840407</v>
      </c>
    </row>
    <row r="19" spans="1:9" ht="26.25">
      <c r="A19" s="51"/>
      <c r="B19" s="8" t="s">
        <v>8</v>
      </c>
      <c r="C19" s="14">
        <v>1706.8</v>
      </c>
      <c r="D19" s="17">
        <v>1702.97</v>
      </c>
      <c r="E19" s="74">
        <v>1285.5</v>
      </c>
      <c r="F19" s="74">
        <v>1275.82</v>
      </c>
      <c r="G19" s="23">
        <f t="shared" si="0"/>
        <v>99.24698560871256</v>
      </c>
      <c r="H19" s="23">
        <f t="shared" si="1"/>
        <v>-427.1500000000001</v>
      </c>
      <c r="I19" s="23">
        <f t="shared" si="2"/>
        <v>74.91735027628202</v>
      </c>
    </row>
    <row r="20" spans="1:9" ht="19.5" customHeight="1">
      <c r="A20" s="51"/>
      <c r="B20" s="13" t="s">
        <v>9</v>
      </c>
      <c r="C20" s="17">
        <v>304.42</v>
      </c>
      <c r="D20" s="14">
        <v>343.36</v>
      </c>
      <c r="E20" s="74">
        <v>2282.88</v>
      </c>
      <c r="F20" s="74">
        <v>2269.77</v>
      </c>
      <c r="G20" s="23">
        <f t="shared" si="0"/>
        <v>99.42572539949536</v>
      </c>
      <c r="H20" s="23">
        <f t="shared" si="1"/>
        <v>1926.4099999999999</v>
      </c>
      <c r="I20" s="23">
        <f t="shared" si="2"/>
        <v>661.0467148182665</v>
      </c>
    </row>
    <row r="21" spans="1:9" ht="15">
      <c r="A21" s="51"/>
      <c r="B21" s="7" t="s">
        <v>10</v>
      </c>
      <c r="C21" s="14">
        <v>1021.05</v>
      </c>
      <c r="D21" s="17">
        <v>1008.97</v>
      </c>
      <c r="E21" s="74">
        <v>1050.57</v>
      </c>
      <c r="F21" s="74">
        <v>1050.54</v>
      </c>
      <c r="G21" s="23"/>
      <c r="H21" s="23">
        <f t="shared" si="1"/>
        <v>41.569999999999936</v>
      </c>
      <c r="I21" s="23">
        <f t="shared" si="2"/>
        <v>104.1200432123849</v>
      </c>
    </row>
    <row r="22" spans="1:9" ht="15">
      <c r="A22" s="51"/>
      <c r="B22" s="31" t="s">
        <v>11</v>
      </c>
      <c r="C22" s="27">
        <v>743026.02</v>
      </c>
      <c r="D22" s="14">
        <v>736447.66</v>
      </c>
      <c r="E22" s="74">
        <v>739546.4</v>
      </c>
      <c r="F22" s="74">
        <v>711016.6</v>
      </c>
      <c r="G22" s="42">
        <f t="shared" si="0"/>
        <v>96.14225692938265</v>
      </c>
      <c r="H22" s="42">
        <f t="shared" si="1"/>
        <v>-25431.060000000056</v>
      </c>
      <c r="I22" s="42">
        <f t="shared" si="2"/>
        <v>96.54679329146079</v>
      </c>
    </row>
    <row r="23" spans="1:9" ht="14.25">
      <c r="A23" s="52"/>
      <c r="B23" s="60" t="s">
        <v>12</v>
      </c>
      <c r="C23" s="61">
        <f>C10+C22</f>
        <v>1233546.17</v>
      </c>
      <c r="D23" s="61">
        <f>D10+D22</f>
        <v>1214437.4500000002</v>
      </c>
      <c r="E23" s="62">
        <f>E10+E22</f>
        <v>1360404.9500000002</v>
      </c>
      <c r="F23" s="62">
        <f>F10+F22</f>
        <v>1339237.83</v>
      </c>
      <c r="G23" s="63">
        <f t="shared" si="0"/>
        <v>98.44405741099368</v>
      </c>
      <c r="H23" s="63">
        <f t="shared" si="1"/>
        <v>124800.37999999989</v>
      </c>
      <c r="I23" s="63">
        <f t="shared" si="2"/>
        <v>110.27639422680846</v>
      </c>
    </row>
    <row r="24" spans="1:6" ht="14.25">
      <c r="A24" s="53"/>
      <c r="B24" s="94"/>
      <c r="C24" s="101"/>
      <c r="D24" s="101"/>
      <c r="E24" s="101"/>
      <c r="F24" s="24"/>
    </row>
    <row r="25" spans="1:7" ht="23.25" customHeight="1">
      <c r="A25" s="108" t="s">
        <v>128</v>
      </c>
      <c r="B25" s="111" t="s">
        <v>29</v>
      </c>
      <c r="C25" s="89" t="s">
        <v>73</v>
      </c>
      <c r="D25" s="90"/>
      <c r="E25" s="89" t="s">
        <v>129</v>
      </c>
      <c r="F25" s="91"/>
      <c r="G25" s="90"/>
    </row>
    <row r="26" spans="1:7" ht="42" customHeight="1">
      <c r="A26" s="108"/>
      <c r="B26" s="112"/>
      <c r="C26" s="56" t="s">
        <v>139</v>
      </c>
      <c r="D26" s="57" t="s">
        <v>138</v>
      </c>
      <c r="E26" s="57" t="s">
        <v>74</v>
      </c>
      <c r="F26" s="57" t="s">
        <v>75</v>
      </c>
      <c r="G26" s="57" t="s">
        <v>76</v>
      </c>
    </row>
    <row r="27" spans="1:7" ht="14.25">
      <c r="A27" s="44" t="s">
        <v>79</v>
      </c>
      <c r="B27" s="25" t="s">
        <v>13</v>
      </c>
      <c r="C27" s="75">
        <f>+C28+C29+C30+C31+C32+C33+C34</f>
        <v>112690.53</v>
      </c>
      <c r="D27" s="75">
        <f>+D28+D29+D30+D31+D32+D33+D34</f>
        <v>107903.3</v>
      </c>
      <c r="E27" s="75">
        <f>+E28+E29+E30+E31+E32+E33+E34</f>
        <v>128753.70999999999</v>
      </c>
      <c r="F27" s="75">
        <f>+F28+F29+F30+F31+F32+F33+F34</f>
        <v>125303.66999999998</v>
      </c>
      <c r="G27" s="71">
        <f>+F27/E27*100</f>
        <v>97.32043449466427</v>
      </c>
    </row>
    <row r="28" spans="1:7" ht="52.5">
      <c r="A28" s="45" t="s">
        <v>80</v>
      </c>
      <c r="B28" s="8" t="s">
        <v>36</v>
      </c>
      <c r="C28" s="65">
        <v>2314.25</v>
      </c>
      <c r="D28" s="37">
        <v>1982.79</v>
      </c>
      <c r="E28" s="28">
        <v>2510.8</v>
      </c>
      <c r="F28" s="77">
        <v>2407.02</v>
      </c>
      <c r="G28" s="59">
        <f aca="true" t="shared" si="3" ref="G28:G77">+F28/E28*100</f>
        <v>95.86665604588178</v>
      </c>
    </row>
    <row r="29" spans="1:7" ht="66">
      <c r="A29" s="45" t="s">
        <v>81</v>
      </c>
      <c r="B29" s="8" t="s">
        <v>37</v>
      </c>
      <c r="C29" s="37">
        <v>700.23</v>
      </c>
      <c r="D29" s="37">
        <v>640.55</v>
      </c>
      <c r="E29" s="28">
        <v>728.96</v>
      </c>
      <c r="F29" s="77">
        <v>728.13</v>
      </c>
      <c r="G29" s="59">
        <f t="shared" si="3"/>
        <v>99.8861391571554</v>
      </c>
    </row>
    <row r="30" spans="1:7" ht="78.75">
      <c r="A30" s="45" t="s">
        <v>82</v>
      </c>
      <c r="B30" s="8" t="s">
        <v>38</v>
      </c>
      <c r="C30" s="37">
        <v>65719.36</v>
      </c>
      <c r="D30" s="37">
        <v>62632.01</v>
      </c>
      <c r="E30" s="28">
        <v>77981.68</v>
      </c>
      <c r="F30" s="77">
        <v>74980.79</v>
      </c>
      <c r="G30" s="59">
        <f t="shared" si="3"/>
        <v>96.15180129486824</v>
      </c>
    </row>
    <row r="31" spans="1:7" ht="14.25">
      <c r="A31" s="45" t="s">
        <v>83</v>
      </c>
      <c r="B31" s="8" t="s">
        <v>39</v>
      </c>
      <c r="C31" s="37">
        <v>88.3</v>
      </c>
      <c r="D31" s="37">
        <v>88.27</v>
      </c>
      <c r="E31" s="28">
        <v>3.3</v>
      </c>
      <c r="F31" s="37">
        <v>2</v>
      </c>
      <c r="G31" s="59">
        <f t="shared" si="3"/>
        <v>60.60606060606061</v>
      </c>
    </row>
    <row r="32" spans="1:7" ht="56.25" customHeight="1">
      <c r="A32" s="45" t="s">
        <v>84</v>
      </c>
      <c r="B32" s="8" t="s">
        <v>40</v>
      </c>
      <c r="C32" s="37">
        <v>18646.35</v>
      </c>
      <c r="D32" s="37">
        <v>18562.8</v>
      </c>
      <c r="E32" s="28">
        <v>20696.58</v>
      </c>
      <c r="F32" s="77">
        <v>20651.29</v>
      </c>
      <c r="G32" s="59">
        <f t="shared" si="3"/>
        <v>99.78117157520711</v>
      </c>
    </row>
    <row r="33" spans="1:7" ht="14.25">
      <c r="A33" s="45" t="s">
        <v>85</v>
      </c>
      <c r="B33" s="8" t="s">
        <v>41</v>
      </c>
      <c r="C33" s="30">
        <v>1000</v>
      </c>
      <c r="D33" s="30"/>
      <c r="E33" s="29">
        <v>200</v>
      </c>
      <c r="F33" s="30"/>
      <c r="G33" s="59">
        <f t="shared" si="3"/>
        <v>0</v>
      </c>
    </row>
    <row r="34" spans="1:7" ht="26.25">
      <c r="A34" s="45" t="s">
        <v>86</v>
      </c>
      <c r="B34" s="8" t="s">
        <v>42</v>
      </c>
      <c r="C34" s="37">
        <v>24222.04</v>
      </c>
      <c r="D34" s="37">
        <v>23996.88</v>
      </c>
      <c r="E34" s="28">
        <v>26632.39</v>
      </c>
      <c r="F34" s="77">
        <v>26534.44</v>
      </c>
      <c r="G34" s="59">
        <f t="shared" si="3"/>
        <v>99.63221475804463</v>
      </c>
    </row>
    <row r="35" spans="1:8" ht="14.25">
      <c r="A35" s="46" t="s">
        <v>87</v>
      </c>
      <c r="B35" s="31" t="s">
        <v>14</v>
      </c>
      <c r="C35" s="26">
        <v>1571.4</v>
      </c>
      <c r="D35" s="26">
        <v>1268.2</v>
      </c>
      <c r="E35" s="69">
        <f>+E36</f>
        <v>2007.6</v>
      </c>
      <c r="F35" s="70">
        <f>+F36</f>
        <v>1950.7</v>
      </c>
      <c r="G35" s="71">
        <f t="shared" si="3"/>
        <v>97.16577007371987</v>
      </c>
      <c r="H35" s="78"/>
    </row>
    <row r="36" spans="1:7" ht="27">
      <c r="A36" s="47" t="s">
        <v>88</v>
      </c>
      <c r="B36" s="7" t="s">
        <v>43</v>
      </c>
      <c r="C36" s="17">
        <v>1571.4</v>
      </c>
      <c r="D36" s="17">
        <v>1268.2</v>
      </c>
      <c r="E36" s="28">
        <v>2007.6</v>
      </c>
      <c r="F36" s="77">
        <v>1950.7</v>
      </c>
      <c r="G36" s="59">
        <f t="shared" si="3"/>
        <v>97.16577007371987</v>
      </c>
    </row>
    <row r="37" spans="1:7" ht="26.25">
      <c r="A37" s="48" t="s">
        <v>90</v>
      </c>
      <c r="B37" s="25" t="s">
        <v>15</v>
      </c>
      <c r="C37" s="75">
        <f>+C38</f>
        <v>8112.91</v>
      </c>
      <c r="D37" s="75">
        <f>+D38</f>
        <v>7599.03</v>
      </c>
      <c r="E37" s="75">
        <f>+E38+E39</f>
        <v>11053.45</v>
      </c>
      <c r="F37" s="75">
        <f>+F38+F39</f>
        <v>10755.62</v>
      </c>
      <c r="G37" s="71">
        <f t="shared" si="3"/>
        <v>97.30554713686676</v>
      </c>
    </row>
    <row r="38" spans="1:7" ht="52.5">
      <c r="A38" s="49" t="s">
        <v>89</v>
      </c>
      <c r="B38" s="13" t="s">
        <v>44</v>
      </c>
      <c r="C38" s="37">
        <v>8112.91</v>
      </c>
      <c r="D38" s="37">
        <v>7599.03</v>
      </c>
      <c r="E38" s="28">
        <v>10988.17</v>
      </c>
      <c r="F38" s="77">
        <v>10690.34</v>
      </c>
      <c r="G38" s="72">
        <f t="shared" si="3"/>
        <v>97.28953956846318</v>
      </c>
    </row>
    <row r="39" spans="1:7" ht="39">
      <c r="A39" s="49" t="s">
        <v>91</v>
      </c>
      <c r="B39" s="13" t="s">
        <v>45</v>
      </c>
      <c r="C39" s="29"/>
      <c r="D39" s="29"/>
      <c r="E39" s="28">
        <v>65.28</v>
      </c>
      <c r="F39" s="77">
        <v>65.28</v>
      </c>
      <c r="G39" s="72">
        <f t="shared" si="3"/>
        <v>100</v>
      </c>
    </row>
    <row r="40" spans="1:7" ht="14.25">
      <c r="A40" s="46" t="s">
        <v>92</v>
      </c>
      <c r="B40" s="31" t="s">
        <v>16</v>
      </c>
      <c r="C40" s="75">
        <f>+C41+C42+C43+C44+C45+C46</f>
        <v>131747.16</v>
      </c>
      <c r="D40" s="75">
        <f>+D41+D42+D43+D44+D45+D46</f>
        <v>129512.57999999999</v>
      </c>
      <c r="E40" s="75">
        <f>+E41+E42+E43+E44+E45+E46</f>
        <v>88455.16</v>
      </c>
      <c r="F40" s="84">
        <f>+F41+F42+F43+F44+F45+F46</f>
        <v>85928.13</v>
      </c>
      <c r="G40" s="71">
        <f t="shared" si="3"/>
        <v>97.14315140009921</v>
      </c>
    </row>
    <row r="41" spans="1:7" ht="14.25">
      <c r="A41" s="45" t="s">
        <v>93</v>
      </c>
      <c r="B41" s="5" t="s">
        <v>46</v>
      </c>
      <c r="C41" s="37">
        <v>5068.99</v>
      </c>
      <c r="D41" s="37">
        <v>4925.67</v>
      </c>
      <c r="E41" s="28">
        <v>5435.08</v>
      </c>
      <c r="F41" s="77">
        <v>5336.92</v>
      </c>
      <c r="G41" s="59">
        <f t="shared" si="3"/>
        <v>98.19395482679188</v>
      </c>
    </row>
    <row r="42" spans="1:7" ht="14.25">
      <c r="A42" s="45" t="s">
        <v>94</v>
      </c>
      <c r="B42" s="5" t="s">
        <v>47</v>
      </c>
      <c r="C42" s="37">
        <v>188.2</v>
      </c>
      <c r="D42" s="37">
        <v>185.6</v>
      </c>
      <c r="E42" s="28">
        <v>541</v>
      </c>
      <c r="F42" s="77">
        <v>541</v>
      </c>
      <c r="G42" s="59">
        <f t="shared" si="3"/>
        <v>100</v>
      </c>
    </row>
    <row r="43" spans="1:7" ht="14.25">
      <c r="A43" s="45" t="s">
        <v>95</v>
      </c>
      <c r="B43" s="5" t="s">
        <v>48</v>
      </c>
      <c r="C43" s="37">
        <v>32504.97</v>
      </c>
      <c r="D43" s="37">
        <v>32486.99</v>
      </c>
      <c r="E43" s="28">
        <v>32249.61</v>
      </c>
      <c r="F43" s="77">
        <v>32041.81</v>
      </c>
      <c r="G43" s="59">
        <f t="shared" si="3"/>
        <v>99.35565112260272</v>
      </c>
    </row>
    <row r="44" spans="1:7" ht="27">
      <c r="A44" s="45" t="s">
        <v>96</v>
      </c>
      <c r="B44" s="7" t="s">
        <v>49</v>
      </c>
      <c r="C44" s="37">
        <v>80299.97</v>
      </c>
      <c r="D44" s="37">
        <v>78229.29</v>
      </c>
      <c r="E44" s="28">
        <v>47220.87</v>
      </c>
      <c r="F44" s="77">
        <v>45569.8</v>
      </c>
      <c r="G44" s="59">
        <f t="shared" si="3"/>
        <v>96.50351634775048</v>
      </c>
    </row>
    <row r="45" spans="1:7" ht="14.25">
      <c r="A45" s="45" t="s">
        <v>97</v>
      </c>
      <c r="B45" s="7" t="s">
        <v>72</v>
      </c>
      <c r="C45" s="37">
        <v>5000</v>
      </c>
      <c r="D45" s="37">
        <v>5000</v>
      </c>
      <c r="E45" s="28">
        <v>70.25</v>
      </c>
      <c r="F45" s="37">
        <v>70.25</v>
      </c>
      <c r="G45" s="59">
        <f t="shared" si="3"/>
        <v>100</v>
      </c>
    </row>
    <row r="46" spans="1:7" ht="27">
      <c r="A46" s="45" t="s">
        <v>98</v>
      </c>
      <c r="B46" s="7" t="s">
        <v>50</v>
      </c>
      <c r="C46" s="37">
        <v>8685.03</v>
      </c>
      <c r="D46" s="37">
        <v>8685.03</v>
      </c>
      <c r="E46" s="28">
        <v>2938.35</v>
      </c>
      <c r="F46" s="77">
        <v>2368.35</v>
      </c>
      <c r="G46" s="59">
        <f t="shared" si="3"/>
        <v>80.60135790494665</v>
      </c>
    </row>
    <row r="47" spans="1:7" ht="26.25">
      <c r="A47" s="46" t="s">
        <v>99</v>
      </c>
      <c r="B47" s="25" t="s">
        <v>17</v>
      </c>
      <c r="C47" s="75">
        <f>+C49+C50+C51</f>
        <v>153998.84999999998</v>
      </c>
      <c r="D47" s="75">
        <f>+D49+D50+D51</f>
        <v>151749.07</v>
      </c>
      <c r="E47" s="75">
        <f>+E49+E50+E51</f>
        <v>176713.31</v>
      </c>
      <c r="F47" s="76">
        <f>+F49+F50+F51</f>
        <v>147520.22999999998</v>
      </c>
      <c r="G47" s="71">
        <f t="shared" si="3"/>
        <v>83.47997669219143</v>
      </c>
    </row>
    <row r="48" spans="1:7" ht="14.25">
      <c r="A48" s="47" t="s">
        <v>100</v>
      </c>
      <c r="B48" s="13" t="s">
        <v>51</v>
      </c>
      <c r="C48" s="29"/>
      <c r="D48" s="26"/>
      <c r="E48" s="29"/>
      <c r="F48" s="29"/>
      <c r="G48" s="59"/>
    </row>
    <row r="49" spans="1:7" ht="14.25">
      <c r="A49" s="47" t="s">
        <v>101</v>
      </c>
      <c r="B49" s="13" t="s">
        <v>52</v>
      </c>
      <c r="C49" s="37">
        <v>30833.32</v>
      </c>
      <c r="D49" s="37">
        <v>29992.62</v>
      </c>
      <c r="E49" s="28">
        <v>78399.17</v>
      </c>
      <c r="F49" s="77">
        <v>50572.28</v>
      </c>
      <c r="G49" s="59">
        <f t="shared" si="3"/>
        <v>64.50614209308594</v>
      </c>
    </row>
    <row r="50" spans="1:7" ht="14.25">
      <c r="A50" s="47" t="s">
        <v>102</v>
      </c>
      <c r="B50" s="13" t="s">
        <v>53</v>
      </c>
      <c r="C50" s="37">
        <v>68039.79</v>
      </c>
      <c r="D50" s="37">
        <v>67314.21</v>
      </c>
      <c r="E50" s="28">
        <v>28726.29</v>
      </c>
      <c r="F50" s="77">
        <v>28241.93</v>
      </c>
      <c r="G50" s="59">
        <f t="shared" si="3"/>
        <v>98.31387902858322</v>
      </c>
    </row>
    <row r="51" spans="1:7" ht="29.25" customHeight="1">
      <c r="A51" s="47" t="s">
        <v>103</v>
      </c>
      <c r="B51" s="13" t="s">
        <v>54</v>
      </c>
      <c r="C51" s="37">
        <v>55125.74</v>
      </c>
      <c r="D51" s="37">
        <v>54442.24</v>
      </c>
      <c r="E51" s="28">
        <v>69587.85</v>
      </c>
      <c r="F51" s="77">
        <v>68706.02</v>
      </c>
      <c r="G51" s="59">
        <f t="shared" si="3"/>
        <v>98.73278165656791</v>
      </c>
    </row>
    <row r="52" spans="1:7" ht="14.25">
      <c r="A52" s="46" t="s">
        <v>104</v>
      </c>
      <c r="B52" s="25" t="s">
        <v>35</v>
      </c>
      <c r="C52" s="75">
        <f>+C53+C54</f>
        <v>11216.17</v>
      </c>
      <c r="D52" s="75">
        <f>+D53+D54</f>
        <v>10233.01</v>
      </c>
      <c r="E52" s="75">
        <f>+E53+E54</f>
        <v>5382.33</v>
      </c>
      <c r="F52" s="76">
        <f>+F53+F54</f>
        <v>5136.17</v>
      </c>
      <c r="G52" s="71">
        <f t="shared" si="3"/>
        <v>95.42651602558743</v>
      </c>
    </row>
    <row r="53" spans="1:7" ht="26.25">
      <c r="A53" s="45" t="s">
        <v>105</v>
      </c>
      <c r="B53" s="33" t="s">
        <v>55</v>
      </c>
      <c r="C53" s="37">
        <v>642.27</v>
      </c>
      <c r="D53" s="37">
        <v>641.85</v>
      </c>
      <c r="E53" s="28">
        <v>751.33</v>
      </c>
      <c r="F53" s="77">
        <v>751.11</v>
      </c>
      <c r="G53" s="59">
        <f t="shared" si="3"/>
        <v>99.97071859236287</v>
      </c>
    </row>
    <row r="54" spans="1:7" ht="26.25">
      <c r="A54" s="45" t="s">
        <v>106</v>
      </c>
      <c r="B54" s="33" t="s">
        <v>71</v>
      </c>
      <c r="C54" s="37">
        <v>10573.9</v>
      </c>
      <c r="D54" s="37">
        <v>9591.16</v>
      </c>
      <c r="E54" s="28">
        <v>4631</v>
      </c>
      <c r="F54" s="29">
        <v>4385.06</v>
      </c>
      <c r="G54" s="59">
        <f t="shared" si="3"/>
        <v>94.68926797667892</v>
      </c>
    </row>
    <row r="55" spans="1:7" ht="14.25">
      <c r="A55" s="46" t="s">
        <v>107</v>
      </c>
      <c r="B55" s="31" t="s">
        <v>18</v>
      </c>
      <c r="C55" s="75">
        <f>+C56+C57+C58+C59+C60</f>
        <v>579737.03</v>
      </c>
      <c r="D55" s="75">
        <f>+D56+D57+D58+D59+D60</f>
        <v>578444.67</v>
      </c>
      <c r="E55" s="75">
        <f>+E56+E57+E58+E59+E60</f>
        <v>639369.22</v>
      </c>
      <c r="F55" s="76">
        <f>+F56+F57+F58+F59+F60</f>
        <v>639157.39</v>
      </c>
      <c r="G55" s="71">
        <f t="shared" si="3"/>
        <v>99.9668689087035</v>
      </c>
    </row>
    <row r="56" spans="1:7" ht="14.25">
      <c r="A56" s="45" t="s">
        <v>108</v>
      </c>
      <c r="B56" s="5" t="s">
        <v>56</v>
      </c>
      <c r="C56" s="37">
        <v>95234.68</v>
      </c>
      <c r="D56" s="37">
        <v>95106.21</v>
      </c>
      <c r="E56" s="28">
        <v>106185.88</v>
      </c>
      <c r="F56" s="77">
        <v>106185.88</v>
      </c>
      <c r="G56" s="59">
        <f t="shared" si="3"/>
        <v>100</v>
      </c>
    </row>
    <row r="57" spans="1:7" ht="14.25">
      <c r="A57" s="45" t="s">
        <v>109</v>
      </c>
      <c r="B57" s="5" t="s">
        <v>57</v>
      </c>
      <c r="C57" s="37">
        <v>405288.88</v>
      </c>
      <c r="D57" s="37">
        <v>404373.25</v>
      </c>
      <c r="E57" s="28">
        <v>446343.24</v>
      </c>
      <c r="F57" s="77">
        <v>446343.24</v>
      </c>
      <c r="G57" s="59">
        <f t="shared" si="3"/>
        <v>100</v>
      </c>
    </row>
    <row r="58" spans="1:7" ht="14.25">
      <c r="A58" s="45" t="s">
        <v>110</v>
      </c>
      <c r="B58" s="5" t="s">
        <v>58</v>
      </c>
      <c r="C58" s="37">
        <v>35335.84</v>
      </c>
      <c r="D58" s="37">
        <v>35318.91</v>
      </c>
      <c r="E58" s="28">
        <v>39472.98</v>
      </c>
      <c r="F58" s="77">
        <v>39472.98</v>
      </c>
      <c r="G58" s="59">
        <f t="shared" si="3"/>
        <v>100</v>
      </c>
    </row>
    <row r="59" spans="1:7" ht="14.25">
      <c r="A59" s="45" t="s">
        <v>111</v>
      </c>
      <c r="B59" s="5" t="s">
        <v>59</v>
      </c>
      <c r="C59" s="37">
        <v>21495.04</v>
      </c>
      <c r="D59" s="37">
        <v>21453.37</v>
      </c>
      <c r="E59" s="28">
        <v>3700.11</v>
      </c>
      <c r="F59" s="77">
        <v>3700.11</v>
      </c>
      <c r="G59" s="59">
        <f t="shared" si="3"/>
        <v>100</v>
      </c>
    </row>
    <row r="60" spans="1:7" ht="27">
      <c r="A60" s="45" t="s">
        <v>112</v>
      </c>
      <c r="B60" s="7" t="s">
        <v>60</v>
      </c>
      <c r="C60" s="37">
        <v>22382.59</v>
      </c>
      <c r="D60" s="37">
        <v>22192.93</v>
      </c>
      <c r="E60" s="28">
        <v>43667.01</v>
      </c>
      <c r="F60" s="77">
        <v>43455.18</v>
      </c>
      <c r="G60" s="59">
        <f t="shared" si="3"/>
        <v>99.51489694394006</v>
      </c>
    </row>
    <row r="61" spans="1:7" ht="14.25">
      <c r="A61" s="46" t="s">
        <v>113</v>
      </c>
      <c r="B61" s="25" t="s">
        <v>19</v>
      </c>
      <c r="C61" s="75">
        <f>+C62+C63</f>
        <v>108026.72</v>
      </c>
      <c r="D61" s="75">
        <f>+D62+D63</f>
        <v>107937.93000000001</v>
      </c>
      <c r="E61" s="75">
        <f>+E62+E63</f>
        <v>136491.71</v>
      </c>
      <c r="F61" s="76">
        <f>+F62+F63</f>
        <v>134393.63999999998</v>
      </c>
      <c r="G61" s="71">
        <f t="shared" si="3"/>
        <v>98.46285902638336</v>
      </c>
    </row>
    <row r="62" spans="1:7" ht="14.25">
      <c r="A62" s="47" t="s">
        <v>114</v>
      </c>
      <c r="B62" s="13" t="s">
        <v>61</v>
      </c>
      <c r="C62" s="37">
        <v>99033.16</v>
      </c>
      <c r="D62" s="37">
        <v>99031.74</v>
      </c>
      <c r="E62" s="28">
        <v>126084.51</v>
      </c>
      <c r="F62" s="77">
        <v>124041.29</v>
      </c>
      <c r="G62" s="59">
        <f t="shared" si="3"/>
        <v>98.37948372881014</v>
      </c>
    </row>
    <row r="63" spans="1:7" ht="26.25">
      <c r="A63" s="47" t="s">
        <v>115</v>
      </c>
      <c r="B63" s="13" t="s">
        <v>62</v>
      </c>
      <c r="C63" s="37">
        <v>8993.56</v>
      </c>
      <c r="D63" s="37">
        <v>8906.19</v>
      </c>
      <c r="E63" s="28">
        <v>10407.2</v>
      </c>
      <c r="F63" s="77">
        <v>10352.35</v>
      </c>
      <c r="G63" s="59">
        <f t="shared" si="3"/>
        <v>99.47296102698132</v>
      </c>
    </row>
    <row r="64" spans="1:7" ht="14.25">
      <c r="A64" s="46" t="s">
        <v>116</v>
      </c>
      <c r="B64" s="34" t="s">
        <v>20</v>
      </c>
      <c r="C64" s="69">
        <f>+C65</f>
        <v>50.79</v>
      </c>
      <c r="D64" s="69">
        <f>+D65</f>
        <v>50.79</v>
      </c>
      <c r="E64" s="69">
        <f>+E65</f>
        <v>131.19</v>
      </c>
      <c r="F64" s="26">
        <f>+F65</f>
        <v>131.19</v>
      </c>
      <c r="G64" s="71">
        <f t="shared" si="3"/>
        <v>100</v>
      </c>
    </row>
    <row r="65" spans="1:7" ht="27.75" customHeight="1">
      <c r="A65" s="47" t="s">
        <v>117</v>
      </c>
      <c r="B65" s="7" t="s">
        <v>63</v>
      </c>
      <c r="C65" s="17">
        <v>50.79</v>
      </c>
      <c r="D65" s="17">
        <v>50.79</v>
      </c>
      <c r="E65" s="68">
        <v>131.19</v>
      </c>
      <c r="F65" s="17">
        <v>131.19</v>
      </c>
      <c r="G65" s="59">
        <f t="shared" si="3"/>
        <v>100</v>
      </c>
    </row>
    <row r="66" spans="1:7" ht="14.25">
      <c r="A66" s="46" t="s">
        <v>118</v>
      </c>
      <c r="B66" s="31" t="s">
        <v>21</v>
      </c>
      <c r="C66" s="75">
        <f>+C67+C68+C69+C70</f>
        <v>38284.34</v>
      </c>
      <c r="D66" s="75">
        <f>+D67+D68+D69+D70</f>
        <v>37188.85</v>
      </c>
      <c r="E66" s="75">
        <f>+E67+E68+E69+E70</f>
        <v>29550.58</v>
      </c>
      <c r="F66" s="76">
        <f>+F67+F68+F69+F70</f>
        <v>29120.690000000006</v>
      </c>
      <c r="G66" s="59">
        <f t="shared" si="3"/>
        <v>98.54524005958598</v>
      </c>
    </row>
    <row r="67" spans="1:7" ht="14.25">
      <c r="A67" s="45" t="s">
        <v>119</v>
      </c>
      <c r="B67" s="5" t="s">
        <v>64</v>
      </c>
      <c r="C67" s="37">
        <v>1314.4</v>
      </c>
      <c r="D67" s="37">
        <v>1307.37</v>
      </c>
      <c r="E67" s="28">
        <v>2200.7</v>
      </c>
      <c r="F67" s="77">
        <v>2200.7</v>
      </c>
      <c r="G67" s="59">
        <f t="shared" si="3"/>
        <v>100</v>
      </c>
    </row>
    <row r="68" spans="1:7" ht="14.25">
      <c r="A68" s="45" t="s">
        <v>120</v>
      </c>
      <c r="B68" s="5" t="s">
        <v>65</v>
      </c>
      <c r="C68" s="37">
        <v>27194.51</v>
      </c>
      <c r="D68" s="37">
        <v>26910.99</v>
      </c>
      <c r="E68" s="28">
        <v>20440.81</v>
      </c>
      <c r="F68" s="77">
        <v>20401.9</v>
      </c>
      <c r="G68" s="59">
        <f t="shared" si="3"/>
        <v>99.80964550817703</v>
      </c>
    </row>
    <row r="69" spans="1:7" ht="14.25">
      <c r="A69" s="45" t="s">
        <v>121</v>
      </c>
      <c r="B69" s="5" t="s">
        <v>66</v>
      </c>
      <c r="C69" s="37">
        <v>8113.93</v>
      </c>
      <c r="D69" s="37">
        <v>7599.56</v>
      </c>
      <c r="E69" s="28">
        <v>5267.89</v>
      </c>
      <c r="F69" s="77">
        <v>4979.85</v>
      </c>
      <c r="G69" s="59">
        <f t="shared" si="3"/>
        <v>94.53215613841594</v>
      </c>
    </row>
    <row r="70" spans="1:7" ht="27">
      <c r="A70" s="45" t="s">
        <v>122</v>
      </c>
      <c r="B70" s="7" t="s">
        <v>67</v>
      </c>
      <c r="C70" s="37">
        <v>1661.5</v>
      </c>
      <c r="D70" s="37">
        <v>1370.93</v>
      </c>
      <c r="E70" s="28">
        <v>1641.18</v>
      </c>
      <c r="F70" s="77">
        <v>1538.24</v>
      </c>
      <c r="G70" s="59">
        <f t="shared" si="3"/>
        <v>93.72768373974823</v>
      </c>
    </row>
    <row r="71" spans="1:7" ht="14.25">
      <c r="A71" s="46" t="s">
        <v>123</v>
      </c>
      <c r="B71" s="31" t="s">
        <v>22</v>
      </c>
      <c r="C71" s="75">
        <f>+C72+C73+C74+C75</f>
        <v>26344.980000000003</v>
      </c>
      <c r="D71" s="75">
        <f>+D72+D73+D74+D75</f>
        <v>26231.01</v>
      </c>
      <c r="E71" s="75">
        <f>+E72+E73+E74+E75</f>
        <v>49437.2</v>
      </c>
      <c r="F71" s="75">
        <f>+F72+F73+F74+F75</f>
        <v>48723.39</v>
      </c>
      <c r="G71" s="71">
        <f t="shared" si="3"/>
        <v>98.5561277742267</v>
      </c>
    </row>
    <row r="72" spans="1:7" ht="14.25">
      <c r="A72" s="45" t="s">
        <v>124</v>
      </c>
      <c r="B72" s="5" t="s">
        <v>68</v>
      </c>
      <c r="C72" s="37">
        <v>15107.54</v>
      </c>
      <c r="D72" s="37">
        <v>15035.57</v>
      </c>
      <c r="E72" s="28">
        <v>9111.4</v>
      </c>
      <c r="F72" s="77">
        <v>9111.4</v>
      </c>
      <c r="G72" s="59">
        <f t="shared" si="3"/>
        <v>100</v>
      </c>
    </row>
    <row r="73" spans="1:7" ht="14.25">
      <c r="A73" s="45" t="s">
        <v>125</v>
      </c>
      <c r="B73" s="5" t="s">
        <v>69</v>
      </c>
      <c r="C73" s="37">
        <v>6533.95</v>
      </c>
      <c r="D73" s="37">
        <v>6512.85</v>
      </c>
      <c r="E73" s="28">
        <v>25568.26</v>
      </c>
      <c r="F73" s="77">
        <v>24861.18</v>
      </c>
      <c r="G73" s="59">
        <f t="shared" si="3"/>
        <v>97.23454001171767</v>
      </c>
    </row>
    <row r="74" spans="1:7" ht="14.25">
      <c r="A74" s="45" t="s">
        <v>135</v>
      </c>
      <c r="B74" s="5" t="s">
        <v>134</v>
      </c>
      <c r="C74" s="37"/>
      <c r="D74" s="37"/>
      <c r="E74" s="28">
        <v>9488.71</v>
      </c>
      <c r="F74" s="77">
        <v>9488.71</v>
      </c>
      <c r="G74" s="59">
        <f t="shared" si="3"/>
        <v>100</v>
      </c>
    </row>
    <row r="75" spans="1:7" ht="27">
      <c r="A75" s="45" t="s">
        <v>126</v>
      </c>
      <c r="B75" s="7" t="s">
        <v>70</v>
      </c>
      <c r="C75" s="37">
        <v>4703.49</v>
      </c>
      <c r="D75" s="37">
        <v>4682.59</v>
      </c>
      <c r="E75" s="28">
        <v>5268.83</v>
      </c>
      <c r="F75" s="77">
        <v>5262.1</v>
      </c>
      <c r="G75" s="59">
        <f t="shared" si="3"/>
        <v>99.8722676571459</v>
      </c>
    </row>
    <row r="76" spans="1:7" ht="27">
      <c r="A76" s="46" t="s">
        <v>127</v>
      </c>
      <c r="B76" s="34" t="s">
        <v>33</v>
      </c>
      <c r="C76" s="27">
        <v>28.5</v>
      </c>
      <c r="D76" s="27">
        <v>27.37</v>
      </c>
      <c r="E76" s="14"/>
      <c r="F76" s="14"/>
      <c r="G76" s="71"/>
    </row>
    <row r="77" spans="1:7" ht="14.25">
      <c r="A77" s="6"/>
      <c r="B77" s="64" t="s">
        <v>23</v>
      </c>
      <c r="C77" s="61">
        <f>+C27+C35+C37+C47+C52+C55+C61+C66+C71+C40+C76+C64</f>
        <v>1171809.38</v>
      </c>
      <c r="D77" s="61">
        <f>+D27+D35+D37+D47+D52+D55+D61+D66+D71+D40+D76+D64</f>
        <v>1158145.8100000003</v>
      </c>
      <c r="E77" s="61">
        <f>+E27+E35+E37+E47+E52+E55+E61+E66+E71+E40+E76+E64</f>
        <v>1267345.46</v>
      </c>
      <c r="F77" s="61">
        <f>+F27+F35+F37+F47+F52+F55+F61+F66+F71+F40+F76+F64</f>
        <v>1228120.8199999998</v>
      </c>
      <c r="G77" s="79">
        <f t="shared" si="3"/>
        <v>96.90497648525918</v>
      </c>
    </row>
    <row r="78" spans="1:7" ht="14.25">
      <c r="A78" s="50"/>
      <c r="B78" s="80"/>
      <c r="C78" s="81"/>
      <c r="D78" s="81"/>
      <c r="E78" s="81"/>
      <c r="F78" s="81"/>
      <c r="G78" s="82"/>
    </row>
    <row r="79" spans="2:7" ht="14.25">
      <c r="B79" s="35"/>
      <c r="C79" s="36"/>
      <c r="D79" s="66"/>
      <c r="E79" s="36"/>
      <c r="F79" s="36"/>
      <c r="G79" s="83"/>
    </row>
    <row r="80" spans="1:6" ht="69" customHeight="1">
      <c r="A80" s="73"/>
      <c r="B80" s="113" t="s">
        <v>140</v>
      </c>
      <c r="C80" s="113"/>
      <c r="D80" s="113"/>
      <c r="E80" s="113"/>
      <c r="F80" s="114"/>
    </row>
    <row r="81" spans="1:6" ht="38.25" customHeight="1">
      <c r="A81" s="1" t="s">
        <v>25</v>
      </c>
      <c r="B81" s="102" t="s">
        <v>31</v>
      </c>
      <c r="C81" s="103"/>
      <c r="D81" s="95"/>
      <c r="E81" s="96"/>
      <c r="F81" s="54"/>
    </row>
    <row r="82" spans="1:6" ht="14.25" customHeight="1">
      <c r="A82" s="12">
        <v>1</v>
      </c>
      <c r="B82" s="104">
        <v>2</v>
      </c>
      <c r="C82" s="105"/>
      <c r="D82" s="106"/>
      <c r="E82" s="107"/>
      <c r="F82" s="55">
        <v>3</v>
      </c>
    </row>
    <row r="83" spans="1:6" ht="30" customHeight="1">
      <c r="A83" s="18">
        <v>1</v>
      </c>
      <c r="B83" s="93" t="s">
        <v>26</v>
      </c>
      <c r="C83" s="94"/>
      <c r="D83" s="95"/>
      <c r="E83" s="96"/>
      <c r="F83" s="55">
        <v>90</v>
      </c>
    </row>
    <row r="84" spans="1:6" ht="33" customHeight="1">
      <c r="A84" s="19">
        <v>2</v>
      </c>
      <c r="B84" s="93" t="s">
        <v>27</v>
      </c>
      <c r="C84" s="94"/>
      <c r="D84" s="95"/>
      <c r="E84" s="96"/>
      <c r="F84" s="55">
        <v>70466</v>
      </c>
    </row>
    <row r="85" spans="1:6" ht="30" customHeight="1">
      <c r="A85" s="43">
        <v>3</v>
      </c>
      <c r="B85" s="93" t="s">
        <v>28</v>
      </c>
      <c r="C85" s="94"/>
      <c r="D85" s="95"/>
      <c r="E85" s="96"/>
      <c r="F85" s="12">
        <v>1238</v>
      </c>
    </row>
    <row r="86" spans="1:6" ht="29.25" customHeight="1">
      <c r="A86" s="43">
        <v>4</v>
      </c>
      <c r="B86" s="97" t="s">
        <v>32</v>
      </c>
      <c r="C86" s="98"/>
      <c r="D86" s="95"/>
      <c r="E86" s="96"/>
      <c r="F86" s="12">
        <v>514345</v>
      </c>
    </row>
    <row r="87" spans="2:5" ht="25.5" customHeight="1">
      <c r="B87" s="4"/>
      <c r="C87" s="11"/>
      <c r="D87" s="11"/>
      <c r="E87" s="11"/>
    </row>
    <row r="88" spans="2:5" ht="14.25">
      <c r="B88" s="11"/>
      <c r="C88" s="11"/>
      <c r="D88" s="11"/>
      <c r="E88" s="11"/>
    </row>
    <row r="89" spans="2:5" ht="14.25">
      <c r="B89" s="11"/>
      <c r="C89" s="11"/>
      <c r="D89" s="11"/>
      <c r="E89" s="11"/>
    </row>
    <row r="90" spans="2:5" ht="14.25">
      <c r="B90" s="11"/>
      <c r="C90" s="11"/>
      <c r="D90" s="11"/>
      <c r="E90" s="11"/>
    </row>
    <row r="91" spans="2:5" ht="14.25">
      <c r="B91" s="11"/>
      <c r="C91" s="11"/>
      <c r="D91" s="11"/>
      <c r="E91" s="11"/>
    </row>
    <row r="92" spans="2:5" ht="14.25">
      <c r="B92" s="11"/>
      <c r="C92" s="11"/>
      <c r="D92" s="11"/>
      <c r="E92" s="11"/>
    </row>
    <row r="93" spans="2:5" ht="14.25">
      <c r="B93" s="11"/>
      <c r="C93" s="11"/>
      <c r="D93" s="11"/>
      <c r="E93" s="11"/>
    </row>
    <row r="94" ht="14.25">
      <c r="B94" s="11"/>
    </row>
  </sheetData>
  <sheetProtection/>
  <mergeCells count="19">
    <mergeCell ref="A25:A26"/>
    <mergeCell ref="B3:I3"/>
    <mergeCell ref="C25:D25"/>
    <mergeCell ref="E25:G25"/>
    <mergeCell ref="B25:B26"/>
    <mergeCell ref="B80:F80"/>
    <mergeCell ref="B84:E84"/>
    <mergeCell ref="B85:E85"/>
    <mergeCell ref="B86:E86"/>
    <mergeCell ref="B9:I9"/>
    <mergeCell ref="B24:E24"/>
    <mergeCell ref="B81:E81"/>
    <mergeCell ref="B82:E82"/>
    <mergeCell ref="B1:I1"/>
    <mergeCell ref="B6:B7"/>
    <mergeCell ref="C6:D6"/>
    <mergeCell ref="E6:G6"/>
    <mergeCell ref="H6:I6"/>
    <mergeCell ref="B83:E83"/>
  </mergeCells>
  <printOptions/>
  <pageMargins left="0.9055118110236221" right="0.5905511811023623" top="0.7480314960629921" bottom="0.5905511811023623" header="0.31496062992125984" footer="0.3149606299212598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:I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2024-02-15T08:41:00Z</dcterms:modified>
  <cp:category/>
  <cp:version/>
  <cp:contentType/>
  <cp:contentStatus/>
</cp:coreProperties>
</file>