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<sst xmlns="http://schemas.openxmlformats.org/spreadsheetml/2006/main" count="148" uniqueCount="141">
  <si>
    <t>Наименование показателя</t>
  </si>
  <si>
    <t>Доходы: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</si>
  <si>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</si>
  <si>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</si>
  <si>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</si>
  <si>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</si>
  <si>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</si>
  <si>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</si>
  <si>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</si>
  <si>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</si>
  <si>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</si>
  <si>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</si>
  <si>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</si>
  <si>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</si>
  <si>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</si>
  <si>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</si>
  <si>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</si>
  <si>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</si>
  <si>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</si>
  <si>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</si>
  <si>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</si>
  <si>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</si>
  <si>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</si>
  <si>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Итого расходов</t>
  </si>
  <si>
    <t>тыс.руб.</t>
  </si>
  <si>
    <t>№ п/п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</si>
  <si>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</si>
  <si>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</si>
  <si>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</si>
  <si>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</si>
  <si>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</si>
  <si>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наименование показателя</t>
  </si>
  <si>
    <t>Фактические затраты на оплату труда работников муниципальных учреждений за отчетный период тыс.руб.</t>
  </si>
  <si>
    <t>Обслуживание государственного и муниципального долга</t>
  </si>
  <si>
    <t>Налог на имущество</t>
  </si>
  <si>
    <t>Охрана окружающей среды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</si>
  <si>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</si>
  <si>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</si>
  <si>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</si>
  <si>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</si>
  <si>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</si>
  <si>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</si>
  <si>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</si>
  <si>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</si>
  <si>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</si>
  <si>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</si>
  <si>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</si>
  <si>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</si>
  <si>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</si>
  <si>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</si>
  <si>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</si>
  <si>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</si>
  <si>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</si>
  <si>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</si>
  <si>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</si>
  <si>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</si>
  <si>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</si>
  <si>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</si>
  <si>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</si>
  <si>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</si>
  <si>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</si>
  <si>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</si>
  <si>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</si>
  <si>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</si>
  <si>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</si>
  <si>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</si>
  <si>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</si>
  <si>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</si>
  <si>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</si>
  <si>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</si>
  <si>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</si>
  <si>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Другие вопросы в области охраны окружающей среды</t>
  </si>
  <si>
    <t>Связь и информатика</t>
  </si>
  <si>
    <t>2022 год</t>
  </si>
  <si>
    <t xml:space="preserve">План </t>
  </si>
  <si>
    <t xml:space="preserve">Исполнено      </t>
  </si>
  <si>
    <t>Исполнение плана года, %</t>
  </si>
  <si>
    <t xml:space="preserve">Отклонение факта периода </t>
  </si>
  <si>
    <t xml:space="preserve">Темп роста периода, % </t>
  </si>
  <si>
    <t>исполнено           за год</t>
  </si>
  <si>
    <t>0100</t>
  </si>
  <si>
    <t>0102</t>
  </si>
  <si>
    <t>0103</t>
  </si>
  <si>
    <t>0104</t>
  </si>
  <si>
    <t>0105</t>
  </si>
  <si>
    <t>0106</t>
  </si>
  <si>
    <t>0111</t>
  </si>
  <si>
    <t>0113</t>
  </si>
  <si>
    <t xml:space="preserve"> 0200 </t>
  </si>
  <si>
    <t xml:space="preserve"> 0203 </t>
  </si>
  <si>
    <t xml:space="preserve"> 0310 </t>
  </si>
  <si>
    <t xml:space="preserve"> 0300 </t>
  </si>
  <si>
    <t xml:space="preserve"> 0314 </t>
  </si>
  <si>
    <t xml:space="preserve"> 0400</t>
  </si>
  <si>
    <t xml:space="preserve"> 0405 </t>
  </si>
  <si>
    <t xml:space="preserve"> 0406</t>
  </si>
  <si>
    <t xml:space="preserve"> 0408 </t>
  </si>
  <si>
    <t xml:space="preserve"> 0409 </t>
  </si>
  <si>
    <t xml:space="preserve"> 0410 </t>
  </si>
  <si>
    <t xml:space="preserve">0412 </t>
  </si>
  <si>
    <t xml:space="preserve"> 0500</t>
  </si>
  <si>
    <t xml:space="preserve"> 0501 </t>
  </si>
  <si>
    <t xml:space="preserve"> 0502 </t>
  </si>
  <si>
    <t xml:space="preserve"> 0503 </t>
  </si>
  <si>
    <t xml:space="preserve"> 0505 </t>
  </si>
  <si>
    <t xml:space="preserve"> 0600 </t>
  </si>
  <si>
    <t>0603</t>
  </si>
  <si>
    <t xml:space="preserve"> 0605 </t>
  </si>
  <si>
    <t xml:space="preserve"> 0700</t>
  </si>
  <si>
    <t xml:space="preserve"> 0701 </t>
  </si>
  <si>
    <t xml:space="preserve"> 0702 </t>
  </si>
  <si>
    <t xml:space="preserve">0703 </t>
  </si>
  <si>
    <t xml:space="preserve"> 0707 </t>
  </si>
  <si>
    <t xml:space="preserve"> 0709 </t>
  </si>
  <si>
    <t xml:space="preserve"> 0800 </t>
  </si>
  <si>
    <t xml:space="preserve"> 0801 </t>
  </si>
  <si>
    <t xml:space="preserve"> 0804</t>
  </si>
  <si>
    <t xml:space="preserve"> 0900 </t>
  </si>
  <si>
    <t xml:space="preserve">0909 </t>
  </si>
  <si>
    <t xml:space="preserve"> 1000</t>
  </si>
  <si>
    <t xml:space="preserve">1001 </t>
  </si>
  <si>
    <t xml:space="preserve"> 1003</t>
  </si>
  <si>
    <t>1004</t>
  </si>
  <si>
    <t xml:space="preserve"> 1006 </t>
  </si>
  <si>
    <t xml:space="preserve"> 1100 </t>
  </si>
  <si>
    <t xml:space="preserve"> 1101 </t>
  </si>
  <si>
    <t xml:space="preserve">1102 </t>
  </si>
  <si>
    <t xml:space="preserve"> 1105</t>
  </si>
  <si>
    <t xml:space="preserve"> 1300</t>
  </si>
  <si>
    <t>раздел/  подраздел</t>
  </si>
  <si>
    <t>2023 год</t>
  </si>
  <si>
    <t>2023/2022</t>
  </si>
  <si>
    <t>7=5-3</t>
  </si>
  <si>
    <t>8=5/3</t>
  </si>
  <si>
    <t>Налоговые и неналоговые доходы</t>
  </si>
  <si>
    <t>Спорт высших достижений</t>
  </si>
  <si>
    <t>1103</t>
  </si>
  <si>
    <t xml:space="preserve">Сведения о ходе исполнения бюджета округа за 9 месяцев  2023 год и сравнение с соответствующим периодом 2022 года   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</si>
  <si>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за 9 месяцев 2023 год</t>
  </si>
  <si>
    <t>Сведения  о численности муниципальных служащих органов местного самоуправления, работников муниципальных учреждений Шарыповского муниципального округа и фактических расходов на оплату их труда                                          за  9 месяцев 2023год</t>
  </si>
  <si>
    <t>Исполнено               за 9 месяцев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</si>
</sst>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  <numFmt numFmtId="17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2" fontId="48" fillId="33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52" fillId="0" borderId="0" xfId="33" applyNumberFormat="1" applyFont="1" applyFill="1" applyBorder="1" applyAlignment="1">
      <alignment horizontal="right" wrapText="1" readingOrder="1"/>
      <protection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48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3" fillId="0" borderId="10" xfId="0" applyFont="1" applyBorder="1" applyAlignment="1">
      <alignment vertical="center" wrapText="1"/>
    </xf>
    <xf numFmtId="2" fontId="53" fillId="33" borderId="10" xfId="0" applyNumberFormat="1" applyFont="1" applyFill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 vertical="center"/>
      <protection/>
    </xf>
    <xf numFmtId="2" fontId="48" fillId="33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2" fontId="48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vertical="center" wrapText="1"/>
    </xf>
    <xf numFmtId="174" fontId="4" fillId="0" borderId="10" xfId="53" applyNumberFormat="1" applyFont="1" applyFill="1" applyBorder="1" applyAlignment="1">
      <alignment horizontal="center" vertical="center" wrapText="1"/>
      <protection/>
    </xf>
    <xf numFmtId="2" fontId="53" fillId="0" borderId="12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49" fontId="53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2" fontId="49" fillId="0" borderId="10" xfId="0" applyNumberFormat="1" applyFont="1" applyBorder="1" applyAlignment="1">
      <alignment horizontal="center"/>
    </xf>
    <xf numFmtId="0" fontId="48" fillId="31" borderId="10" xfId="0" applyFont="1" applyFill="1" applyBorder="1" applyAlignment="1">
      <alignment wrapText="1"/>
    </xf>
    <xf numFmtId="2" fontId="53" fillId="31" borderId="10" xfId="0" applyNumberFormat="1" applyFont="1" applyFill="1" applyBorder="1" applyAlignment="1">
      <alignment horizontal="center"/>
    </xf>
    <xf numFmtId="2" fontId="53" fillId="31" borderId="11" xfId="0" applyNumberFormat="1" applyFont="1" applyFill="1" applyBorder="1" applyAlignment="1">
      <alignment horizontal="center"/>
    </xf>
    <xf numFmtId="2" fontId="53" fillId="31" borderId="12" xfId="0" applyNumberFormat="1" applyFont="1" applyFill="1" applyBorder="1" applyAlignment="1">
      <alignment horizontal="center"/>
    </xf>
    <xf numFmtId="0" fontId="48" fillId="31" borderId="10" xfId="0" applyFont="1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48" fillId="33" borderId="0" xfId="0" applyNumberFormat="1" applyFont="1" applyFill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center"/>
      <protection/>
    </xf>
    <xf numFmtId="2" fontId="54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4" fontId="4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2" fontId="49" fillId="31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F54" sqref="F54"/>
    </sheetView>
  </sheetViews>
  <sheetFormatPr defaultColWidth="9.140625" defaultRowHeight="15"/>
  <cols>
    <col min="1" max="1" width="10.28125" style="0" customWidth="1"/>
    <col min="2" max="2" width="31.57421875" style="0" customWidth="1"/>
    <col min="3" max="3" width="16.421875" style="0" customWidth="1"/>
    <col min="4" max="4" width="16.00390625" style="0" customWidth="1"/>
    <col min="5" max="5" width="15.421875" style="0" customWidth="1"/>
    <col min="6" max="6" width="14.8515625" style="0" customWidth="1"/>
    <col min="7" max="7" width="12.7109375" style="0" customWidth="1"/>
    <col min="8" max="8" width="13.421875" style="0" customWidth="1"/>
    <col min="9" max="9" width="11.57421875" style="0" customWidth="1"/>
  </cols>
  <sheetData>
    <row r="1" spans="2:9" ht="58.5" customHeight="1">
      <c r="B1" s="106" t="s">
        <v>138</v>
      </c>
      <c r="C1" s="106"/>
      <c r="D1" s="106"/>
      <c r="E1" s="106"/>
      <c r="F1" s="83"/>
      <c r="G1" s="83"/>
      <c r="H1" s="83"/>
      <c r="I1" s="83"/>
    </row>
    <row r="2" spans="2:5" ht="14.25">
      <c r="B2" s="2"/>
      <c r="C2" s="2"/>
      <c r="D2" s="2"/>
      <c r="E2" s="2"/>
    </row>
    <row r="3" spans="2:9" ht="14.25">
      <c r="B3" s="81" t="s">
        <v>137</v>
      </c>
      <c r="C3" s="82"/>
      <c r="D3" s="82"/>
      <c r="E3" s="83"/>
      <c r="F3" s="83"/>
      <c r="G3" s="83"/>
      <c r="H3" s="83"/>
      <c r="I3" s="83"/>
    </row>
    <row r="4" spans="2:5" ht="15">
      <c r="B4" s="3"/>
      <c r="C4" s="19"/>
      <c r="D4" s="9"/>
      <c r="E4" s="10"/>
    </row>
    <row r="5" spans="2:9" ht="14.25">
      <c r="B5" s="2"/>
      <c r="C5" s="2"/>
      <c r="D5" s="20"/>
      <c r="E5" s="16"/>
      <c r="F5" s="22"/>
      <c r="I5" s="22" t="s">
        <v>24</v>
      </c>
    </row>
    <row r="6" spans="2:9" ht="15" customHeight="1">
      <c r="B6" s="107" t="s">
        <v>0</v>
      </c>
      <c r="C6" s="84" t="s">
        <v>73</v>
      </c>
      <c r="D6" s="85"/>
      <c r="E6" s="84" t="s">
        <v>130</v>
      </c>
      <c r="F6" s="86"/>
      <c r="G6" s="85"/>
      <c r="H6" s="109" t="s">
        <v>131</v>
      </c>
      <c r="I6" s="109"/>
    </row>
    <row r="7" spans="2:9" ht="45" customHeight="1">
      <c r="B7" s="108"/>
      <c r="C7" s="56" t="s">
        <v>79</v>
      </c>
      <c r="D7" s="57" t="s">
        <v>140</v>
      </c>
      <c r="E7" s="57" t="s">
        <v>74</v>
      </c>
      <c r="F7" s="57" t="s">
        <v>75</v>
      </c>
      <c r="G7" s="57" t="s">
        <v>76</v>
      </c>
      <c r="H7" s="58" t="s">
        <v>77</v>
      </c>
      <c r="I7" s="58" t="s">
        <v>78</v>
      </c>
    </row>
    <row r="8" spans="2:9" ht="15">
      <c r="B8" s="38">
        <v>1</v>
      </c>
      <c r="C8" s="15">
        <v>2</v>
      </c>
      <c r="D8" s="21">
        <v>3</v>
      </c>
      <c r="E8" s="21">
        <v>4</v>
      </c>
      <c r="F8" s="21">
        <v>5</v>
      </c>
      <c r="G8" s="39">
        <v>6</v>
      </c>
      <c r="H8" s="40" t="s">
        <v>132</v>
      </c>
      <c r="I8" s="41" t="s">
        <v>133</v>
      </c>
    </row>
    <row r="9" spans="2:9" ht="15">
      <c r="B9" s="97" t="s">
        <v>1</v>
      </c>
      <c r="C9" s="97"/>
      <c r="D9" s="97"/>
      <c r="E9" s="97"/>
      <c r="F9" s="98"/>
      <c r="G9" s="98"/>
      <c r="H9" s="98"/>
      <c r="I9" s="98"/>
    </row>
    <row r="10" spans="1:9" ht="14.25">
      <c r="A10" s="50"/>
      <c r="B10" s="32" t="s">
        <v>134</v>
      </c>
      <c r="C10" s="27">
        <f>SUM(C11:C21)</f>
        <v>477989.79000000004</v>
      </c>
      <c r="D10" s="42">
        <f>SUM(D11:D21)</f>
        <v>342159.55</v>
      </c>
      <c r="E10" s="67">
        <f>SUM(E11:E21)</f>
        <v>516444.8999999999</v>
      </c>
      <c r="F10" s="42">
        <f>SUM(F11:F21)</f>
        <v>457308.62999999995</v>
      </c>
      <c r="G10" s="42">
        <f>+F10/E10*100</f>
        <v>88.54935541042231</v>
      </c>
      <c r="H10" s="42">
        <f>+F10-D10</f>
        <v>115149.07999999996</v>
      </c>
      <c r="I10" s="42">
        <f>+F10/D10*100</f>
        <v>133.6536215341644</v>
      </c>
    </row>
    <row r="11" spans="1:9" ht="15">
      <c r="A11" s="50"/>
      <c r="B11" s="5" t="s">
        <v>2</v>
      </c>
      <c r="C11" s="17">
        <v>368106.07</v>
      </c>
      <c r="D11" s="17">
        <v>260345.19</v>
      </c>
      <c r="E11" s="74">
        <v>401561.3</v>
      </c>
      <c r="F11" s="74">
        <v>358543.74</v>
      </c>
      <c r="G11" s="23">
        <f aca="true" t="shared" si="0" ref="G11:G23">+F11/E11*100</f>
        <v>89.2874238628075</v>
      </c>
      <c r="H11" s="23">
        <f aca="true" t="shared" si="1" ref="H11:H23">+F11-D11</f>
        <v>98198.54999999999</v>
      </c>
      <c r="I11" s="23">
        <f aca="true" t="shared" si="2" ref="I11:I23">+F11/D11*100</f>
        <v>137.7185958380871</v>
      </c>
    </row>
    <row r="12" spans="1:9" ht="39.75">
      <c r="A12" s="51"/>
      <c r="B12" s="7" t="s">
        <v>30</v>
      </c>
      <c r="C12" s="17">
        <v>6773.18</v>
      </c>
      <c r="D12" s="17">
        <v>5049.17</v>
      </c>
      <c r="E12" s="74">
        <v>6160.8</v>
      </c>
      <c r="F12" s="74">
        <v>5187.91</v>
      </c>
      <c r="G12" s="23">
        <f t="shared" si="0"/>
        <v>84.20838202830801</v>
      </c>
      <c r="H12" s="23">
        <f t="shared" si="1"/>
        <v>138.73999999999978</v>
      </c>
      <c r="I12" s="23">
        <f t="shared" si="2"/>
        <v>102.74777834772844</v>
      </c>
    </row>
    <row r="13" spans="1:9" ht="15">
      <c r="A13" s="50"/>
      <c r="B13" s="5" t="s">
        <v>3</v>
      </c>
      <c r="C13" s="17">
        <v>24782.78</v>
      </c>
      <c r="D13" s="17">
        <v>19888.98</v>
      </c>
      <c r="E13" s="74">
        <v>23612.8</v>
      </c>
      <c r="F13" s="74">
        <v>18534.75</v>
      </c>
      <c r="G13" s="23">
        <f t="shared" si="0"/>
        <v>78.4945029814338</v>
      </c>
      <c r="H13" s="23">
        <f t="shared" si="1"/>
        <v>-1354.2299999999996</v>
      </c>
      <c r="I13" s="23">
        <f t="shared" si="2"/>
        <v>93.19105353819049</v>
      </c>
    </row>
    <row r="14" spans="1:9" ht="19.5" customHeight="1">
      <c r="A14" s="50"/>
      <c r="B14" s="5" t="s">
        <v>34</v>
      </c>
      <c r="C14" s="17">
        <v>22062.77</v>
      </c>
      <c r="D14" s="17">
        <v>10815.92</v>
      </c>
      <c r="E14" s="74">
        <v>22814.6</v>
      </c>
      <c r="F14" s="74">
        <v>11123.35</v>
      </c>
      <c r="G14" s="23">
        <f t="shared" si="0"/>
        <v>48.75540224242372</v>
      </c>
      <c r="H14" s="23">
        <f t="shared" si="1"/>
        <v>307.4300000000003</v>
      </c>
      <c r="I14" s="23">
        <f t="shared" si="2"/>
        <v>102.84238418923218</v>
      </c>
    </row>
    <row r="15" spans="1:9" ht="15">
      <c r="A15" s="50"/>
      <c r="B15" s="5" t="s">
        <v>4</v>
      </c>
      <c r="C15" s="17">
        <v>41.64</v>
      </c>
      <c r="D15" s="17">
        <v>34.35</v>
      </c>
      <c r="E15" s="74">
        <v>20</v>
      </c>
      <c r="F15" s="74">
        <v>149.97</v>
      </c>
      <c r="G15" s="23">
        <f t="shared" si="0"/>
        <v>749.85</v>
      </c>
      <c r="H15" s="23">
        <f t="shared" si="1"/>
        <v>115.62</v>
      </c>
      <c r="I15" s="23">
        <f t="shared" si="2"/>
        <v>436.5938864628821</v>
      </c>
    </row>
    <row r="16" spans="1:9" ht="44.25" customHeight="1">
      <c r="A16" s="51"/>
      <c r="B16" s="13" t="s">
        <v>5</v>
      </c>
      <c r="C16" s="14">
        <v>19931.21</v>
      </c>
      <c r="D16" s="14">
        <v>15118.88</v>
      </c>
      <c r="E16" s="74">
        <v>25782.6</v>
      </c>
      <c r="F16" s="74">
        <v>17945.51</v>
      </c>
      <c r="G16" s="23">
        <f t="shared" si="0"/>
        <v>69.60318199095514</v>
      </c>
      <c r="H16" s="23">
        <f t="shared" si="1"/>
        <v>2826.629999999999</v>
      </c>
      <c r="I16" s="23">
        <f t="shared" si="2"/>
        <v>118.69602774808716</v>
      </c>
    </row>
    <row r="17" spans="1:9" ht="26.25">
      <c r="A17" s="51"/>
      <c r="B17" s="8" t="s">
        <v>6</v>
      </c>
      <c r="C17" s="17">
        <v>15388.58</v>
      </c>
      <c r="D17" s="17">
        <v>11274.01</v>
      </c>
      <c r="E17" s="74">
        <v>26203.36</v>
      </c>
      <c r="F17" s="74">
        <v>41536.68</v>
      </c>
      <c r="G17" s="23">
        <f t="shared" si="0"/>
        <v>158.51661771620127</v>
      </c>
      <c r="H17" s="23">
        <f t="shared" si="1"/>
        <v>30262.67</v>
      </c>
      <c r="I17" s="23">
        <f t="shared" si="2"/>
        <v>368.4286247750357</v>
      </c>
    </row>
    <row r="18" spans="1:9" ht="26.25">
      <c r="A18" s="51"/>
      <c r="B18" s="8" t="s">
        <v>7</v>
      </c>
      <c r="C18" s="17">
        <v>17848.26</v>
      </c>
      <c r="D18" s="17">
        <v>17255.12</v>
      </c>
      <c r="E18" s="74">
        <v>3101.6</v>
      </c>
      <c r="F18" s="74">
        <v>2158.46</v>
      </c>
      <c r="G18" s="23">
        <f t="shared" si="0"/>
        <v>69.59182357492907</v>
      </c>
      <c r="H18" s="23">
        <f t="shared" si="1"/>
        <v>-15096.66</v>
      </c>
      <c r="I18" s="23">
        <f t="shared" si="2"/>
        <v>12.509098748661268</v>
      </c>
    </row>
    <row r="19" spans="1:9" ht="26.25">
      <c r="A19" s="51"/>
      <c r="B19" s="8" t="s">
        <v>8</v>
      </c>
      <c r="C19" s="14">
        <v>1702.97</v>
      </c>
      <c r="D19" s="14">
        <v>1084.21</v>
      </c>
      <c r="E19" s="74">
        <v>5735.87</v>
      </c>
      <c r="F19" s="74">
        <v>732.07</v>
      </c>
      <c r="G19" s="23">
        <f t="shared" si="0"/>
        <v>12.763015898198532</v>
      </c>
      <c r="H19" s="23">
        <f t="shared" si="1"/>
        <v>-352.14</v>
      </c>
      <c r="I19" s="23">
        <f t="shared" si="2"/>
        <v>67.52105219468554</v>
      </c>
    </row>
    <row r="20" spans="1:9" ht="19.5" customHeight="1">
      <c r="A20" s="51"/>
      <c r="B20" s="13" t="s">
        <v>9</v>
      </c>
      <c r="C20" s="17">
        <v>343.36</v>
      </c>
      <c r="D20" s="17">
        <v>277.21</v>
      </c>
      <c r="E20" s="74">
        <v>401.4</v>
      </c>
      <c r="F20" s="74">
        <v>343.15</v>
      </c>
      <c r="G20" s="23">
        <f t="shared" si="0"/>
        <v>85.48829098156452</v>
      </c>
      <c r="H20" s="23">
        <f t="shared" si="1"/>
        <v>65.94</v>
      </c>
      <c r="I20" s="23">
        <f t="shared" si="2"/>
        <v>123.78702067024999</v>
      </c>
    </row>
    <row r="21" spans="1:9" ht="15">
      <c r="A21" s="51"/>
      <c r="B21" s="7" t="s">
        <v>10</v>
      </c>
      <c r="C21" s="14">
        <v>1008.97</v>
      </c>
      <c r="D21" s="14">
        <v>1016.51</v>
      </c>
      <c r="E21" s="74">
        <v>1050.57</v>
      </c>
      <c r="F21" s="74">
        <v>1053.04</v>
      </c>
      <c r="G21" s="23"/>
      <c r="H21" s="23">
        <f t="shared" si="1"/>
        <v>36.52999999999997</v>
      </c>
      <c r="I21" s="23">
        <f t="shared" si="2"/>
        <v>103.59366853252796</v>
      </c>
    </row>
    <row r="22" spans="1:9" ht="15">
      <c r="A22" s="51"/>
      <c r="B22" s="31" t="s">
        <v>11</v>
      </c>
      <c r="C22" s="27">
        <v>736447.66</v>
      </c>
      <c r="D22" s="14">
        <v>448617.69</v>
      </c>
      <c r="E22" s="74">
        <v>729416.03</v>
      </c>
      <c r="F22" s="74">
        <v>452585.89</v>
      </c>
      <c r="G22" s="42">
        <f t="shared" si="0"/>
        <v>62.04770273557053</v>
      </c>
      <c r="H22" s="42">
        <f t="shared" si="1"/>
        <v>3968.2000000000116</v>
      </c>
      <c r="I22" s="42">
        <f t="shared" si="2"/>
        <v>100.88453935019817</v>
      </c>
    </row>
    <row r="23" spans="1:9" ht="14.25">
      <c r="A23" s="52"/>
      <c r="B23" s="60" t="s">
        <v>12</v>
      </c>
      <c r="C23" s="61">
        <f>C10+C22</f>
        <v>1214437.4500000002</v>
      </c>
      <c r="D23" s="61">
        <f>D10+D22</f>
        <v>790777.24</v>
      </c>
      <c r="E23" s="62">
        <f>E10+E22</f>
        <v>1245860.93</v>
      </c>
      <c r="F23" s="62">
        <f>F10+F22</f>
        <v>909894.52</v>
      </c>
      <c r="G23" s="63">
        <f t="shared" si="0"/>
        <v>73.03339386363132</v>
      </c>
      <c r="H23" s="63">
        <f t="shared" si="1"/>
        <v>119117.28000000003</v>
      </c>
      <c r="I23" s="63">
        <f t="shared" si="2"/>
        <v>115.06331669333325</v>
      </c>
    </row>
    <row r="24" spans="1:6" ht="14.25">
      <c r="A24" s="53"/>
      <c r="B24" s="92"/>
      <c r="C24" s="99"/>
      <c r="D24" s="99"/>
      <c r="E24" s="99"/>
      <c r="F24" s="24"/>
    </row>
    <row r="25" spans="1:7" ht="23.25" customHeight="1">
      <c r="A25" s="80" t="s">
        <v>129</v>
      </c>
      <c r="B25" s="87" t="s">
        <v>29</v>
      </c>
      <c r="C25" s="84" t="s">
        <v>73</v>
      </c>
      <c r="D25" s="85"/>
      <c r="E25" s="84" t="s">
        <v>130</v>
      </c>
      <c r="F25" s="86"/>
      <c r="G25" s="85"/>
    </row>
    <row r="26" spans="1:7" ht="42" customHeight="1">
      <c r="A26" s="80"/>
      <c r="B26" s="88"/>
      <c r="C26" s="56" t="s">
        <v>79</v>
      </c>
      <c r="D26" s="57" t="s">
        <v>140</v>
      </c>
      <c r="E26" s="57" t="s">
        <v>74</v>
      </c>
      <c r="F26" s="57" t="s">
        <v>75</v>
      </c>
      <c r="G26" s="57" t="s">
        <v>76</v>
      </c>
    </row>
    <row r="27" spans="1:7" ht="14.25">
      <c r="A27" s="44" t="s">
        <v>80</v>
      </c>
      <c r="B27" s="25" t="s">
        <v>13</v>
      </c>
      <c r="C27" s="26">
        <v>107903.3</v>
      </c>
      <c r="D27" s="27">
        <f>+D28+D29+D30+D31+D32+D34</f>
        <v>67810.45</v>
      </c>
      <c r="E27" s="75">
        <f>+E28+E29+E30+E31+E32+E33+E34</f>
        <v>132173.19</v>
      </c>
      <c r="F27" s="75">
        <f>+F28+F29+F30+F31+F32+F33+F34</f>
        <v>77674.38</v>
      </c>
      <c r="G27" s="71">
        <f>+F27/E27*100</f>
        <v>58.76712213725038</v>
      </c>
    </row>
    <row r="28" spans="1:7" ht="52.5">
      <c r="A28" s="45" t="s">
        <v>81</v>
      </c>
      <c r="B28" s="8" t="s">
        <v>36</v>
      </c>
      <c r="C28" s="65">
        <v>1982.79</v>
      </c>
      <c r="D28" s="37">
        <v>1334.84</v>
      </c>
      <c r="E28" s="28">
        <v>2710.8</v>
      </c>
      <c r="F28" s="77">
        <v>1936</v>
      </c>
      <c r="G28" s="59">
        <f aca="true" t="shared" si="3" ref="G28:G77">+F28/E28*100</f>
        <v>71.41803157739413</v>
      </c>
    </row>
    <row r="29" spans="1:7" ht="66">
      <c r="A29" s="45" t="s">
        <v>82</v>
      </c>
      <c r="B29" s="8" t="s">
        <v>37</v>
      </c>
      <c r="C29" s="37">
        <v>640.55</v>
      </c>
      <c r="D29" s="37">
        <v>365.09</v>
      </c>
      <c r="E29" s="28">
        <v>870.87</v>
      </c>
      <c r="F29" s="77">
        <v>444.27</v>
      </c>
      <c r="G29" s="59">
        <f t="shared" si="3"/>
        <v>51.014502738640665</v>
      </c>
    </row>
    <row r="30" spans="1:7" ht="78.75">
      <c r="A30" s="45" t="s">
        <v>83</v>
      </c>
      <c r="B30" s="8" t="s">
        <v>38</v>
      </c>
      <c r="C30" s="37">
        <v>62632.01</v>
      </c>
      <c r="D30" s="37">
        <v>39983.2</v>
      </c>
      <c r="E30" s="28">
        <v>78193.86</v>
      </c>
      <c r="F30" s="77">
        <v>46487.23</v>
      </c>
      <c r="G30" s="59">
        <f t="shared" si="3"/>
        <v>59.4512535894762</v>
      </c>
    </row>
    <row r="31" spans="1:7" ht="14.25">
      <c r="A31" s="45" t="s">
        <v>84</v>
      </c>
      <c r="B31" s="8" t="s">
        <v>39</v>
      </c>
      <c r="C31" s="37">
        <v>88.27</v>
      </c>
      <c r="D31" s="37">
        <v>88.26</v>
      </c>
      <c r="E31" s="28">
        <v>3.3</v>
      </c>
      <c r="F31" s="37"/>
      <c r="G31" s="59">
        <f t="shared" si="3"/>
        <v>0</v>
      </c>
    </row>
    <row r="32" spans="1:7" ht="56.25" customHeight="1">
      <c r="A32" s="45" t="s">
        <v>85</v>
      </c>
      <c r="B32" s="8" t="s">
        <v>40</v>
      </c>
      <c r="C32" s="37">
        <v>18562.8</v>
      </c>
      <c r="D32" s="37">
        <v>11750.64</v>
      </c>
      <c r="E32" s="28">
        <v>19679.32</v>
      </c>
      <c r="F32" s="77">
        <v>13150.39</v>
      </c>
      <c r="G32" s="59">
        <f t="shared" si="3"/>
        <v>66.82339633686529</v>
      </c>
    </row>
    <row r="33" spans="1:7" ht="14.25">
      <c r="A33" s="45" t="s">
        <v>86</v>
      </c>
      <c r="B33" s="8" t="s">
        <v>41</v>
      </c>
      <c r="C33" s="30"/>
      <c r="D33" s="30"/>
      <c r="E33" s="29">
        <v>1000</v>
      </c>
      <c r="F33" s="30"/>
      <c r="G33" s="59">
        <f t="shared" si="3"/>
        <v>0</v>
      </c>
    </row>
    <row r="34" spans="1:7" ht="26.25">
      <c r="A34" s="45" t="s">
        <v>87</v>
      </c>
      <c r="B34" s="8" t="s">
        <v>42</v>
      </c>
      <c r="C34" s="37">
        <v>23996.88</v>
      </c>
      <c r="D34" s="37">
        <v>14288.42</v>
      </c>
      <c r="E34" s="28">
        <v>29715.04</v>
      </c>
      <c r="F34" s="77">
        <v>15656.49</v>
      </c>
      <c r="G34" s="59">
        <f t="shared" si="3"/>
        <v>52.68877309268303</v>
      </c>
    </row>
    <row r="35" spans="1:8" ht="14.25">
      <c r="A35" s="46" t="s">
        <v>88</v>
      </c>
      <c r="B35" s="31" t="s">
        <v>14</v>
      </c>
      <c r="C35" s="26">
        <v>1268.2</v>
      </c>
      <c r="D35" s="26">
        <f>+D36</f>
        <v>731.65</v>
      </c>
      <c r="E35" s="69">
        <f>+E36</f>
        <v>2007.6</v>
      </c>
      <c r="F35" s="70">
        <f>+F36</f>
        <v>873.16</v>
      </c>
      <c r="G35" s="71">
        <f t="shared" si="3"/>
        <v>43.49272763498705</v>
      </c>
      <c r="H35" s="78"/>
    </row>
    <row r="36" spans="1:7" ht="27">
      <c r="A36" s="47" t="s">
        <v>89</v>
      </c>
      <c r="B36" s="7" t="s">
        <v>43</v>
      </c>
      <c r="C36" s="17">
        <v>1268.2</v>
      </c>
      <c r="D36" s="17">
        <v>731.65</v>
      </c>
      <c r="E36" s="28">
        <v>2007.6</v>
      </c>
      <c r="F36" s="77">
        <v>873.16</v>
      </c>
      <c r="G36" s="59">
        <f t="shared" si="3"/>
        <v>43.49272763498705</v>
      </c>
    </row>
    <row r="37" spans="1:7" ht="26.25">
      <c r="A37" s="48" t="s">
        <v>91</v>
      </c>
      <c r="B37" s="25" t="s">
        <v>15</v>
      </c>
      <c r="C37" s="26">
        <v>7599.03</v>
      </c>
      <c r="D37" s="26">
        <f>+D38</f>
        <v>4520.84</v>
      </c>
      <c r="E37" s="75">
        <v>11030.32</v>
      </c>
      <c r="F37" s="76">
        <f>+F38+F39</f>
        <v>7660.16</v>
      </c>
      <c r="G37" s="71">
        <f t="shared" si="3"/>
        <v>69.44639865389219</v>
      </c>
    </row>
    <row r="38" spans="1:7" ht="52.5">
      <c r="A38" s="49" t="s">
        <v>90</v>
      </c>
      <c r="B38" s="13" t="s">
        <v>44</v>
      </c>
      <c r="C38" s="37">
        <v>7599.03</v>
      </c>
      <c r="D38" s="37">
        <v>4520.84</v>
      </c>
      <c r="E38" s="28">
        <v>10952.32</v>
      </c>
      <c r="F38" s="77">
        <v>7642.88</v>
      </c>
      <c r="G38" s="72">
        <f t="shared" si="3"/>
        <v>69.78320575001462</v>
      </c>
    </row>
    <row r="39" spans="1:7" ht="39">
      <c r="A39" s="49" t="s">
        <v>92</v>
      </c>
      <c r="B39" s="13" t="s">
        <v>45</v>
      </c>
      <c r="C39" s="29"/>
      <c r="D39" s="29"/>
      <c r="E39" s="28">
        <v>78</v>
      </c>
      <c r="F39" s="77">
        <v>17.28</v>
      </c>
      <c r="G39" s="72">
        <f t="shared" si="3"/>
        <v>22.153846153846153</v>
      </c>
    </row>
    <row r="40" spans="1:7" ht="14.25">
      <c r="A40" s="46" t="s">
        <v>93</v>
      </c>
      <c r="B40" s="31" t="s">
        <v>16</v>
      </c>
      <c r="C40" s="26">
        <v>129512.58</v>
      </c>
      <c r="D40" s="26">
        <f>+D41+D42+D43+D44+D46</f>
        <v>70774.62</v>
      </c>
      <c r="E40" s="75">
        <f>+E41+E42+E43+E44+E45+E46</f>
        <v>87952.20999999999</v>
      </c>
      <c r="F40" s="75">
        <f>+F41+F42+F43+F44+F45+F46</f>
        <v>37616.33</v>
      </c>
      <c r="G40" s="71">
        <f t="shared" si="3"/>
        <v>42.76905605896658</v>
      </c>
    </row>
    <row r="41" spans="1:7" ht="14.25">
      <c r="A41" s="45" t="s">
        <v>94</v>
      </c>
      <c r="B41" s="5" t="s">
        <v>46</v>
      </c>
      <c r="C41" s="37">
        <v>4925.67</v>
      </c>
      <c r="D41" s="37">
        <v>3119.58</v>
      </c>
      <c r="E41" s="28">
        <v>5435.08</v>
      </c>
      <c r="F41" s="77">
        <v>3551.14</v>
      </c>
      <c r="G41" s="59">
        <f t="shared" si="3"/>
        <v>65.33740073743165</v>
      </c>
    </row>
    <row r="42" spans="1:7" ht="14.25">
      <c r="A42" s="45" t="s">
        <v>95</v>
      </c>
      <c r="B42" s="5" t="s">
        <v>47</v>
      </c>
      <c r="C42" s="37">
        <v>185.6</v>
      </c>
      <c r="D42" s="37">
        <v>185.6</v>
      </c>
      <c r="E42" s="28">
        <v>901</v>
      </c>
      <c r="F42" s="77">
        <v>261</v>
      </c>
      <c r="G42" s="59">
        <f t="shared" si="3"/>
        <v>28.967813540510544</v>
      </c>
    </row>
    <row r="43" spans="1:7" ht="14.25">
      <c r="A43" s="45" t="s">
        <v>96</v>
      </c>
      <c r="B43" s="5" t="s">
        <v>48</v>
      </c>
      <c r="C43" s="37">
        <v>32486.99</v>
      </c>
      <c r="D43" s="37">
        <v>17104.51</v>
      </c>
      <c r="E43" s="28">
        <v>32249.61</v>
      </c>
      <c r="F43" s="77">
        <v>21464.9</v>
      </c>
      <c r="G43" s="59">
        <f t="shared" si="3"/>
        <v>66.55863435247744</v>
      </c>
    </row>
    <row r="44" spans="1:7" ht="27">
      <c r="A44" s="45" t="s">
        <v>97</v>
      </c>
      <c r="B44" s="7" t="s">
        <v>49</v>
      </c>
      <c r="C44" s="37">
        <v>78229.29</v>
      </c>
      <c r="D44" s="37">
        <v>49801.23</v>
      </c>
      <c r="E44" s="28">
        <v>46480.87</v>
      </c>
      <c r="F44" s="77">
        <v>11792</v>
      </c>
      <c r="G44" s="59">
        <f t="shared" si="3"/>
        <v>25.36957677427294</v>
      </c>
    </row>
    <row r="45" spans="1:7" ht="14.25">
      <c r="A45" s="45" t="s">
        <v>98</v>
      </c>
      <c r="B45" s="7" t="s">
        <v>72</v>
      </c>
      <c r="C45" s="37">
        <v>5000</v>
      </c>
      <c r="D45" s="37"/>
      <c r="E45" s="28">
        <v>70.25</v>
      </c>
      <c r="F45" s="37"/>
      <c r="G45" s="59"/>
    </row>
    <row r="46" spans="1:7" ht="27">
      <c r="A46" s="45" t="s">
        <v>99</v>
      </c>
      <c r="B46" s="7" t="s">
        <v>50</v>
      </c>
      <c r="C46" s="37">
        <v>8685.03</v>
      </c>
      <c r="D46" s="37">
        <v>563.7</v>
      </c>
      <c r="E46" s="28">
        <v>2815.4</v>
      </c>
      <c r="F46" s="77">
        <v>547.29</v>
      </c>
      <c r="G46" s="59">
        <f t="shared" si="3"/>
        <v>19.43915607018541</v>
      </c>
    </row>
    <row r="47" spans="1:7" ht="26.25">
      <c r="A47" s="46" t="s">
        <v>100</v>
      </c>
      <c r="B47" s="25" t="s">
        <v>17</v>
      </c>
      <c r="C47" s="26">
        <v>151749.07</v>
      </c>
      <c r="D47" s="26">
        <f>+D49+D50+D51</f>
        <v>93177.82</v>
      </c>
      <c r="E47" s="75">
        <f>+E49+E50+E51</f>
        <v>190131.16</v>
      </c>
      <c r="F47" s="76">
        <f>+F49+F50+F51</f>
        <v>65246.450000000004</v>
      </c>
      <c r="G47" s="71">
        <f t="shared" si="3"/>
        <v>34.316547587465415</v>
      </c>
    </row>
    <row r="48" spans="1:7" ht="14.25">
      <c r="A48" s="47" t="s">
        <v>101</v>
      </c>
      <c r="B48" s="13" t="s">
        <v>51</v>
      </c>
      <c r="C48" s="29"/>
      <c r="D48" s="26"/>
      <c r="E48" s="29"/>
      <c r="F48" s="29"/>
      <c r="G48" s="59"/>
    </row>
    <row r="49" spans="1:7" ht="14.25">
      <c r="A49" s="47" t="s">
        <v>102</v>
      </c>
      <c r="B49" s="13" t="s">
        <v>52</v>
      </c>
      <c r="C49" s="37">
        <v>29992.62</v>
      </c>
      <c r="D49" s="37">
        <v>16147.05</v>
      </c>
      <c r="E49" s="28">
        <v>73704.08</v>
      </c>
      <c r="F49" s="77">
        <v>9947.51</v>
      </c>
      <c r="G49" s="59">
        <f t="shared" si="3"/>
        <v>13.496552701017366</v>
      </c>
    </row>
    <row r="50" spans="1:7" ht="14.25">
      <c r="A50" s="47" t="s">
        <v>103</v>
      </c>
      <c r="B50" s="13" t="s">
        <v>53</v>
      </c>
      <c r="C50" s="37">
        <v>67314.21</v>
      </c>
      <c r="D50" s="37">
        <v>40131.01</v>
      </c>
      <c r="E50" s="28">
        <v>48518.96</v>
      </c>
      <c r="F50" s="77">
        <v>10422.29</v>
      </c>
      <c r="G50" s="59">
        <f t="shared" si="3"/>
        <v>21.480860265760025</v>
      </c>
    </row>
    <row r="51" spans="1:7" ht="29.25" customHeight="1">
      <c r="A51" s="47" t="s">
        <v>104</v>
      </c>
      <c r="B51" s="13" t="s">
        <v>54</v>
      </c>
      <c r="C51" s="37">
        <v>54442.24</v>
      </c>
      <c r="D51" s="37">
        <v>36899.76</v>
      </c>
      <c r="E51" s="28">
        <v>67908.12</v>
      </c>
      <c r="F51" s="77">
        <v>44876.65</v>
      </c>
      <c r="G51" s="59">
        <f t="shared" si="3"/>
        <v>66.08436516870148</v>
      </c>
    </row>
    <row r="52" spans="1:7" ht="14.25">
      <c r="A52" s="46" t="s">
        <v>105</v>
      </c>
      <c r="B52" s="25" t="s">
        <v>35</v>
      </c>
      <c r="C52" s="26">
        <v>10233.01</v>
      </c>
      <c r="D52" s="26">
        <f>+D53</f>
        <v>253.93</v>
      </c>
      <c r="E52" s="75">
        <f>+E53+E54</f>
        <v>5382.33</v>
      </c>
      <c r="F52" s="76">
        <f>+F53+F54</f>
        <v>498.47</v>
      </c>
      <c r="G52" s="71">
        <f t="shared" si="3"/>
        <v>9.2612307309288</v>
      </c>
    </row>
    <row r="53" spans="1:7" ht="26.25">
      <c r="A53" s="45" t="s">
        <v>106</v>
      </c>
      <c r="B53" s="33" t="s">
        <v>55</v>
      </c>
      <c r="C53" s="37">
        <v>641.85</v>
      </c>
      <c r="D53" s="37">
        <v>253.93</v>
      </c>
      <c r="E53" s="28">
        <v>751.33</v>
      </c>
      <c r="F53" s="77">
        <v>498.47</v>
      </c>
      <c r="G53" s="59">
        <f t="shared" si="3"/>
        <v>66.34501484034978</v>
      </c>
    </row>
    <row r="54" spans="1:7" ht="26.25">
      <c r="A54" s="45" t="s">
        <v>107</v>
      </c>
      <c r="B54" s="33" t="s">
        <v>71</v>
      </c>
      <c r="C54" s="37">
        <v>9591.16</v>
      </c>
      <c r="D54" s="37"/>
      <c r="E54" s="28">
        <v>4631</v>
      </c>
      <c r="F54" s="29"/>
      <c r="G54" s="59">
        <f t="shared" si="3"/>
        <v>0</v>
      </c>
    </row>
    <row r="55" spans="1:7" ht="14.25">
      <c r="A55" s="46" t="s">
        <v>108</v>
      </c>
      <c r="B55" s="31" t="s">
        <v>18</v>
      </c>
      <c r="C55" s="26">
        <v>578444.67</v>
      </c>
      <c r="D55" s="26">
        <f>+D56+D57+D58+D59+D60</f>
        <v>386626.91000000003</v>
      </c>
      <c r="E55" s="75">
        <f>+E56+E57+E58+E59+E60</f>
        <v>633344.99</v>
      </c>
      <c r="F55" s="76">
        <f>+F56+F57+F58+F59+F60</f>
        <v>439129.84</v>
      </c>
      <c r="G55" s="71">
        <f t="shared" si="3"/>
        <v>69.33501439712975</v>
      </c>
    </row>
    <row r="56" spans="1:7" ht="14.25">
      <c r="A56" s="45" t="s">
        <v>109</v>
      </c>
      <c r="B56" s="5" t="s">
        <v>56</v>
      </c>
      <c r="C56" s="37">
        <v>95106.21</v>
      </c>
      <c r="D56" s="37">
        <v>62883.97</v>
      </c>
      <c r="E56" s="28">
        <v>103356.53</v>
      </c>
      <c r="F56" s="77">
        <v>72159.27</v>
      </c>
      <c r="G56" s="59">
        <f t="shared" si="3"/>
        <v>69.81587907411367</v>
      </c>
    </row>
    <row r="57" spans="1:7" ht="14.25">
      <c r="A57" s="45" t="s">
        <v>110</v>
      </c>
      <c r="B57" s="5" t="s">
        <v>57</v>
      </c>
      <c r="C57" s="37">
        <v>404373.25</v>
      </c>
      <c r="D57" s="37">
        <v>266993.77</v>
      </c>
      <c r="E57" s="28">
        <v>442916.34</v>
      </c>
      <c r="F57" s="77">
        <v>308310.81</v>
      </c>
      <c r="G57" s="59">
        <f t="shared" si="3"/>
        <v>69.6092652621486</v>
      </c>
    </row>
    <row r="58" spans="1:7" ht="14.25">
      <c r="A58" s="45" t="s">
        <v>111</v>
      </c>
      <c r="B58" s="5" t="s">
        <v>58</v>
      </c>
      <c r="C58" s="37">
        <v>35318.91</v>
      </c>
      <c r="D58" s="37">
        <v>25860.9</v>
      </c>
      <c r="E58" s="28">
        <v>40079.29</v>
      </c>
      <c r="F58" s="77">
        <v>26547.26</v>
      </c>
      <c r="G58" s="59">
        <f t="shared" si="3"/>
        <v>66.23685200012275</v>
      </c>
    </row>
    <row r="59" spans="1:7" ht="14.25">
      <c r="A59" s="45" t="s">
        <v>112</v>
      </c>
      <c r="B59" s="5" t="s">
        <v>59</v>
      </c>
      <c r="C59" s="37">
        <v>21453.37</v>
      </c>
      <c r="D59" s="37">
        <v>16688.75</v>
      </c>
      <c r="E59" s="28">
        <v>3702.95</v>
      </c>
      <c r="F59" s="77">
        <v>2640.1</v>
      </c>
      <c r="G59" s="59">
        <f t="shared" si="3"/>
        <v>71.29720898202785</v>
      </c>
    </row>
    <row r="60" spans="1:7" ht="27">
      <c r="A60" s="45" t="s">
        <v>113</v>
      </c>
      <c r="B60" s="7" t="s">
        <v>60</v>
      </c>
      <c r="C60" s="37">
        <v>22192.93</v>
      </c>
      <c r="D60" s="37">
        <v>14199.52</v>
      </c>
      <c r="E60" s="28">
        <v>43289.88</v>
      </c>
      <c r="F60" s="77">
        <v>29472.4</v>
      </c>
      <c r="G60" s="59">
        <f t="shared" si="3"/>
        <v>68.08150080342104</v>
      </c>
    </row>
    <row r="61" spans="1:7" ht="14.25">
      <c r="A61" s="46" t="s">
        <v>114</v>
      </c>
      <c r="B61" s="25" t="s">
        <v>19</v>
      </c>
      <c r="C61" s="26">
        <v>107937.93</v>
      </c>
      <c r="D61" s="26">
        <f>+D62+D63</f>
        <v>69850.75</v>
      </c>
      <c r="E61" s="75">
        <f>+E62+E63</f>
        <v>127796.73</v>
      </c>
      <c r="F61" s="76">
        <f>+F62+F63</f>
        <v>77015.55</v>
      </c>
      <c r="G61" s="71">
        <f t="shared" si="3"/>
        <v>60.26410065421862</v>
      </c>
    </row>
    <row r="62" spans="1:7" ht="14.25">
      <c r="A62" s="47" t="s">
        <v>115</v>
      </c>
      <c r="B62" s="13" t="s">
        <v>61</v>
      </c>
      <c r="C62" s="37">
        <v>99031.74</v>
      </c>
      <c r="D62" s="37">
        <v>64247.52</v>
      </c>
      <c r="E62" s="28">
        <v>117014.23</v>
      </c>
      <c r="F62" s="77">
        <v>70817.41</v>
      </c>
      <c r="G62" s="59">
        <f t="shared" si="3"/>
        <v>60.52034013299067</v>
      </c>
    </row>
    <row r="63" spans="1:7" ht="26.25">
      <c r="A63" s="47" t="s">
        <v>116</v>
      </c>
      <c r="B63" s="13" t="s">
        <v>62</v>
      </c>
      <c r="C63" s="37">
        <v>8906.19</v>
      </c>
      <c r="D63" s="37">
        <v>5603.23</v>
      </c>
      <c r="E63" s="28">
        <v>10782.5</v>
      </c>
      <c r="F63" s="77">
        <v>6198.14</v>
      </c>
      <c r="G63" s="59">
        <f t="shared" si="3"/>
        <v>57.48332946904707</v>
      </c>
    </row>
    <row r="64" spans="1:7" ht="14.25">
      <c r="A64" s="46" t="s">
        <v>117</v>
      </c>
      <c r="B64" s="34" t="s">
        <v>20</v>
      </c>
      <c r="C64" s="26">
        <v>50.79</v>
      </c>
      <c r="D64" s="26">
        <f>+D65</f>
        <v>50.78</v>
      </c>
      <c r="E64" s="69">
        <v>131.19</v>
      </c>
      <c r="F64" s="26">
        <f>+F65</f>
        <v>131.19</v>
      </c>
      <c r="G64" s="71">
        <f t="shared" si="3"/>
        <v>100</v>
      </c>
    </row>
    <row r="65" spans="1:7" ht="27.75" customHeight="1">
      <c r="A65" s="47" t="s">
        <v>118</v>
      </c>
      <c r="B65" s="7" t="s">
        <v>63</v>
      </c>
      <c r="C65" s="17">
        <v>50.79</v>
      </c>
      <c r="D65" s="17">
        <v>50.78</v>
      </c>
      <c r="E65" s="68">
        <v>131.19</v>
      </c>
      <c r="F65" s="17">
        <v>131.19</v>
      </c>
      <c r="G65" s="59">
        <f t="shared" si="3"/>
        <v>100</v>
      </c>
    </row>
    <row r="66" spans="1:7" ht="14.25">
      <c r="A66" s="46" t="s">
        <v>119</v>
      </c>
      <c r="B66" s="31" t="s">
        <v>21</v>
      </c>
      <c r="C66" s="26">
        <v>37188.85</v>
      </c>
      <c r="D66" s="26">
        <f>+D67+D68+D69+D70</f>
        <v>22598.72</v>
      </c>
      <c r="E66" s="75">
        <f>+E67+E68+E69+E70</f>
        <v>34706.89</v>
      </c>
      <c r="F66" s="76">
        <f>+F67+F68+F69+F70</f>
        <v>20469.39</v>
      </c>
      <c r="G66" s="59">
        <f t="shared" si="3"/>
        <v>58.97788594714191</v>
      </c>
    </row>
    <row r="67" spans="1:7" ht="14.25">
      <c r="A67" s="45" t="s">
        <v>120</v>
      </c>
      <c r="B67" s="5" t="s">
        <v>64</v>
      </c>
      <c r="C67" s="37">
        <v>1307.37</v>
      </c>
      <c r="D67" s="37">
        <v>989.84</v>
      </c>
      <c r="E67" s="28">
        <v>1890.31</v>
      </c>
      <c r="F67" s="77">
        <v>1276.23</v>
      </c>
      <c r="G67" s="59">
        <f t="shared" si="3"/>
        <v>67.51432304754246</v>
      </c>
    </row>
    <row r="68" spans="1:7" ht="14.25">
      <c r="A68" s="45" t="s">
        <v>121</v>
      </c>
      <c r="B68" s="5" t="s">
        <v>65</v>
      </c>
      <c r="C68" s="37">
        <v>26910.99</v>
      </c>
      <c r="D68" s="37">
        <v>16767.96</v>
      </c>
      <c r="E68" s="28">
        <v>25639.01</v>
      </c>
      <c r="F68" s="77">
        <v>15109.26</v>
      </c>
      <c r="G68" s="59">
        <f t="shared" si="3"/>
        <v>58.93074654598598</v>
      </c>
    </row>
    <row r="69" spans="1:7" ht="14.25">
      <c r="A69" s="45" t="s">
        <v>122</v>
      </c>
      <c r="B69" s="5" t="s">
        <v>66</v>
      </c>
      <c r="C69" s="37">
        <v>7599.56</v>
      </c>
      <c r="D69" s="37">
        <v>3932.65</v>
      </c>
      <c r="E69" s="28">
        <v>5524.89</v>
      </c>
      <c r="F69" s="77">
        <v>3101.51</v>
      </c>
      <c r="G69" s="59">
        <f t="shared" si="3"/>
        <v>56.137045262439614</v>
      </c>
    </row>
    <row r="70" spans="1:7" ht="27">
      <c r="A70" s="45" t="s">
        <v>123</v>
      </c>
      <c r="B70" s="7" t="s">
        <v>67</v>
      </c>
      <c r="C70" s="37">
        <v>1370.93</v>
      </c>
      <c r="D70" s="37">
        <v>908.27</v>
      </c>
      <c r="E70" s="28">
        <v>1652.68</v>
      </c>
      <c r="F70" s="77">
        <v>982.39</v>
      </c>
      <c r="G70" s="59">
        <f t="shared" si="3"/>
        <v>59.44223927197038</v>
      </c>
    </row>
    <row r="71" spans="1:7" ht="14.25">
      <c r="A71" s="46" t="s">
        <v>124</v>
      </c>
      <c r="B71" s="31" t="s">
        <v>22</v>
      </c>
      <c r="C71" s="26">
        <v>26231.01</v>
      </c>
      <c r="D71" s="26">
        <f>+D72+D73+D75</f>
        <v>19232.440000000002</v>
      </c>
      <c r="E71" s="75">
        <f>+E72+E73+E74+E75</f>
        <v>48987.45</v>
      </c>
      <c r="F71" s="75">
        <f>+F72+F73+F74+F75</f>
        <v>21626.03</v>
      </c>
      <c r="G71" s="71">
        <f t="shared" si="3"/>
        <v>44.146061899527325</v>
      </c>
    </row>
    <row r="72" spans="1:7" ht="14.25">
      <c r="A72" s="45" t="s">
        <v>125</v>
      </c>
      <c r="B72" s="5" t="s">
        <v>68</v>
      </c>
      <c r="C72" s="37">
        <v>15035.57</v>
      </c>
      <c r="D72" s="37">
        <v>10133.7</v>
      </c>
      <c r="E72" s="28">
        <v>9111.93</v>
      </c>
      <c r="F72" s="77">
        <v>9077.99</v>
      </c>
      <c r="G72" s="59">
        <f t="shared" si="3"/>
        <v>99.62752128253838</v>
      </c>
    </row>
    <row r="73" spans="1:7" ht="14.25">
      <c r="A73" s="45" t="s">
        <v>126</v>
      </c>
      <c r="B73" s="5" t="s">
        <v>69</v>
      </c>
      <c r="C73" s="37">
        <v>6512.85</v>
      </c>
      <c r="D73" s="37">
        <v>5881.74</v>
      </c>
      <c r="E73" s="28">
        <v>25568.26</v>
      </c>
      <c r="F73" s="77">
        <v>4565.81</v>
      </c>
      <c r="G73" s="59">
        <f t="shared" si="3"/>
        <v>17.8573356184582</v>
      </c>
    </row>
    <row r="74" spans="1:7" ht="14.25">
      <c r="A74" s="45" t="s">
        <v>136</v>
      </c>
      <c r="B74" s="5" t="s">
        <v>135</v>
      </c>
      <c r="C74" s="37"/>
      <c r="D74" s="37"/>
      <c r="E74" s="28">
        <v>9038.59</v>
      </c>
      <c r="F74" s="77">
        <v>4267.64</v>
      </c>
      <c r="G74" s="59">
        <f t="shared" si="3"/>
        <v>47.215771486481856</v>
      </c>
    </row>
    <row r="75" spans="1:7" ht="27">
      <c r="A75" s="45" t="s">
        <v>127</v>
      </c>
      <c r="B75" s="7" t="s">
        <v>70</v>
      </c>
      <c r="C75" s="37">
        <v>4682.59</v>
      </c>
      <c r="D75" s="37">
        <v>3217</v>
      </c>
      <c r="E75" s="28">
        <v>5268.67</v>
      </c>
      <c r="F75" s="77">
        <v>3714.59</v>
      </c>
      <c r="G75" s="59">
        <f t="shared" si="3"/>
        <v>70.50337181869428</v>
      </c>
    </row>
    <row r="76" spans="1:7" ht="27">
      <c r="A76" s="46" t="s">
        <v>128</v>
      </c>
      <c r="B76" s="34" t="s">
        <v>33</v>
      </c>
      <c r="C76" s="27">
        <v>27.37</v>
      </c>
      <c r="D76" s="27"/>
      <c r="E76" s="14"/>
      <c r="F76" s="14"/>
      <c r="G76" s="71"/>
    </row>
    <row r="77" spans="1:7" ht="14.25">
      <c r="A77" s="6"/>
      <c r="B77" s="64" t="s">
        <v>23</v>
      </c>
      <c r="C77" s="61">
        <f>+C27+C35+C37+C47+C52+C55+C61+C66+C71+C40+C76+C64</f>
        <v>1158145.81</v>
      </c>
      <c r="D77" s="61">
        <f>+D27+D35+D37+D40+D47+D52+D55+D61+D66+D71+D64</f>
        <v>735628.9099999999</v>
      </c>
      <c r="E77" s="61">
        <f>+E27+E35+E37+E47+E52+E55+E61+E66+E71+E40+E76+E64</f>
        <v>1273644.0599999998</v>
      </c>
      <c r="F77" s="61">
        <f>+F27+F35+F37+F47+F52+F55+F61+F66+F71+F40+F76+F64</f>
        <v>747940.9500000001</v>
      </c>
      <c r="G77" s="79">
        <f t="shared" si="3"/>
        <v>58.72448775052585</v>
      </c>
    </row>
    <row r="78" spans="2:6" ht="14.25">
      <c r="B78" s="35"/>
      <c r="C78" s="36"/>
      <c r="D78" s="66"/>
      <c r="E78" s="36"/>
      <c r="F78" s="36"/>
    </row>
    <row r="79" ht="14.25">
      <c r="A79" s="52"/>
    </row>
    <row r="80" spans="1:6" ht="69" customHeight="1">
      <c r="A80" s="73"/>
      <c r="B80" s="89" t="s">
        <v>139</v>
      </c>
      <c r="C80" s="89"/>
      <c r="D80" s="89"/>
      <c r="E80" s="89"/>
      <c r="F80" s="90"/>
    </row>
    <row r="81" spans="1:6" ht="38.25" customHeight="1">
      <c r="A81" s="1" t="s">
        <v>25</v>
      </c>
      <c r="B81" s="100" t="s">
        <v>31</v>
      </c>
      <c r="C81" s="101"/>
      <c r="D81" s="93"/>
      <c r="E81" s="94"/>
      <c r="F81" s="54"/>
    </row>
    <row r="82" spans="1:6" ht="14.25" customHeight="1">
      <c r="A82" s="12">
        <v>1</v>
      </c>
      <c r="B82" s="102">
        <v>2</v>
      </c>
      <c r="C82" s="103"/>
      <c r="D82" s="104"/>
      <c r="E82" s="105"/>
      <c r="F82" s="55">
        <v>3</v>
      </c>
    </row>
    <row r="83" spans="1:6" ht="30" customHeight="1">
      <c r="A83" s="18">
        <v>1</v>
      </c>
      <c r="B83" s="91" t="s">
        <v>26</v>
      </c>
      <c r="C83" s="92"/>
      <c r="D83" s="93"/>
      <c r="E83" s="94"/>
      <c r="F83" s="55">
        <v>88</v>
      </c>
    </row>
    <row r="84" spans="1:6" ht="33" customHeight="1">
      <c r="A84" s="19">
        <v>2</v>
      </c>
      <c r="B84" s="91" t="s">
        <v>27</v>
      </c>
      <c r="C84" s="92"/>
      <c r="D84" s="93"/>
      <c r="E84" s="94"/>
      <c r="F84" s="55">
        <v>48569</v>
      </c>
    </row>
    <row r="85" spans="1:6" ht="30" customHeight="1">
      <c r="A85" s="43">
        <v>3</v>
      </c>
      <c r="B85" s="91" t="s">
        <v>28</v>
      </c>
      <c r="C85" s="92"/>
      <c r="D85" s="93"/>
      <c r="E85" s="94"/>
      <c r="F85" s="12">
        <v>1243</v>
      </c>
    </row>
    <row r="86" spans="1:6" ht="29.25" customHeight="1">
      <c r="A86" s="43">
        <v>4</v>
      </c>
      <c r="B86" s="95" t="s">
        <v>32</v>
      </c>
      <c r="C86" s="96"/>
      <c r="D86" s="93"/>
      <c r="E86" s="94"/>
      <c r="F86" s="12">
        <v>367390</v>
      </c>
    </row>
    <row r="87" spans="2:5" ht="25.5" customHeight="1">
      <c r="B87" s="4"/>
      <c r="C87" s="11"/>
      <c r="D87" s="11"/>
      <c r="E87" s="11"/>
    </row>
    <row r="88" spans="2:5" ht="14.25">
      <c r="B88" s="11"/>
      <c r="C88" s="11"/>
      <c r="D88" s="11"/>
      <c r="E88" s="11"/>
    </row>
    <row r="89" spans="2:5" ht="14.25">
      <c r="B89" s="11"/>
      <c r="C89" s="11"/>
      <c r="D89" s="11"/>
      <c r="E89" s="11"/>
    </row>
    <row r="90" spans="2:5" ht="14.25">
      <c r="B90" s="11"/>
      <c r="C90" s="11"/>
      <c r="D90" s="11"/>
      <c r="E90" s="11"/>
    </row>
    <row r="91" spans="2:5" ht="14.25">
      <c r="B91" s="11"/>
      <c r="C91" s="11"/>
      <c r="D91" s="11"/>
      <c r="E91" s="11"/>
    </row>
    <row r="92" spans="2:5" ht="14.25">
      <c r="B92" s="11"/>
      <c r="C92" s="11"/>
      <c r="D92" s="11"/>
      <c r="E92" s="11"/>
    </row>
    <row r="93" spans="2:5" ht="14.25">
      <c r="B93" s="11"/>
      <c r="C93" s="11"/>
      <c r="D93" s="11"/>
      <c r="E93" s="11"/>
    </row>
    <row r="94" ht="14.25">
      <c r="B94" s="11"/>
    </row>
  </sheetData>
  <sheetProtection/>
  <mergeCells count="19">
    <mergeCell ref="B1:I1"/>
    <mergeCell ref="B6:B7"/>
    <mergeCell ref="C6:D6"/>
    <mergeCell ref="E6:G6"/>
    <mergeCell ref="H6:I6"/>
    <mergeCell ref="B83:E83"/>
    <mergeCell ref="B84:E84"/>
    <mergeCell ref="B85:E85"/>
    <mergeCell ref="B86:E86"/>
    <mergeCell ref="B9:I9"/>
    <mergeCell ref="B24:E24"/>
    <mergeCell ref="B81:E81"/>
    <mergeCell ref="B82:E82"/>
    <mergeCell ref="A25:A26"/>
    <mergeCell ref="B3:I3"/>
    <mergeCell ref="C25:D25"/>
    <mergeCell ref="E25:G25"/>
    <mergeCell ref="B25:B26"/>
    <mergeCell ref="B80:F80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2023-10-19T09:49:06Z</dcterms:modified>
  <cp:category/>
  <cp:version/>
  <cp:contentType/>
  <cp:contentStatus/>
</cp:coreProperties>
</file>