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576" windowWidth="17040" windowHeight="8748"/>
  </bookViews>
  <sheets>
    <sheet name="имеющ подвед. учрежд" sheetId="2" r:id="rId1"/>
    <sheet name="не имеющ подвед. учрежд " sheetId="4" r:id="rId2"/>
  </sheets>
  <definedNames>
    <definedName name="_xlnm.Print_Titles" localSheetId="0">'имеющ подвед. учрежд'!$4:$6</definedName>
    <definedName name="_xlnm.Print_Titles" localSheetId="1">'не имеющ подвед. учрежд '!$4:$6</definedName>
  </definedNames>
  <calcPr calcId="145621"/>
</workbook>
</file>

<file path=xl/calcChain.xml><?xml version="1.0" encoding="utf-8"?>
<calcChain xmlns="http://schemas.openxmlformats.org/spreadsheetml/2006/main">
  <c r="H40" i="2" l="1"/>
  <c r="I40" i="2" s="1"/>
  <c r="D33" i="2"/>
  <c r="E33" i="2"/>
  <c r="F33" i="2"/>
  <c r="G33" i="2"/>
  <c r="C33" i="2"/>
  <c r="D33" i="4"/>
  <c r="E33" i="4"/>
  <c r="C33" i="4"/>
  <c r="F40" i="4"/>
  <c r="I29" i="2"/>
  <c r="I28" i="2"/>
  <c r="H18" i="2"/>
  <c r="I18" i="2" s="1"/>
  <c r="H8" i="2"/>
  <c r="I8" i="2"/>
  <c r="F16" i="4"/>
  <c r="G16" i="4" s="1"/>
  <c r="F17" i="4"/>
  <c r="G17" i="4" s="1"/>
  <c r="F18" i="4"/>
  <c r="G18" i="4" s="1"/>
  <c r="D13" i="2" l="1"/>
  <c r="E13" i="2"/>
  <c r="F13" i="2"/>
  <c r="G13" i="2"/>
  <c r="C13" i="2"/>
  <c r="I42" i="4" l="1"/>
  <c r="J42" i="4"/>
  <c r="H42" i="4"/>
  <c r="F29" i="4"/>
  <c r="G29" i="4" s="1"/>
  <c r="K42" i="2"/>
  <c r="L42" i="2"/>
  <c r="M42" i="2"/>
  <c r="N42" i="2"/>
  <c r="J42" i="2"/>
  <c r="F12" i="4" l="1"/>
  <c r="G12" i="4" s="1"/>
  <c r="F11" i="4"/>
  <c r="G11" i="4" s="1"/>
  <c r="F8" i="4"/>
  <c r="G8" i="4" s="1"/>
  <c r="D7" i="2" l="1"/>
  <c r="E7" i="2"/>
  <c r="F7" i="2"/>
  <c r="G7" i="2"/>
  <c r="C7" i="2"/>
  <c r="F39" i="4" l="1"/>
  <c r="F38" i="4"/>
  <c r="F37" i="4"/>
  <c r="F36" i="4"/>
  <c r="F35" i="4"/>
  <c r="F34" i="4"/>
  <c r="D31" i="4"/>
  <c r="E31" i="4"/>
  <c r="C31" i="4"/>
  <c r="D27" i="4"/>
  <c r="E27" i="4"/>
  <c r="C27" i="4"/>
  <c r="D25" i="4"/>
  <c r="E25" i="4"/>
  <c r="C25" i="4"/>
  <c r="F21" i="4"/>
  <c r="G21" i="4" s="1"/>
  <c r="F22" i="4"/>
  <c r="G22" i="4" s="1"/>
  <c r="F23" i="4"/>
  <c r="G23" i="4" s="1"/>
  <c r="D19" i="4"/>
  <c r="E19" i="4"/>
  <c r="C19" i="4"/>
  <c r="D13" i="4"/>
  <c r="E13" i="4"/>
  <c r="C13" i="4"/>
  <c r="D10" i="4"/>
  <c r="E10" i="4"/>
  <c r="C10" i="4"/>
  <c r="F9" i="4"/>
  <c r="D7" i="4"/>
  <c r="E7" i="4"/>
  <c r="C7" i="4"/>
  <c r="C41" i="4" s="1"/>
  <c r="F33" i="4" l="1"/>
  <c r="F7" i="4"/>
  <c r="G9" i="4"/>
  <c r="C43" i="4"/>
  <c r="C44" i="4" s="1"/>
  <c r="D41" i="4"/>
  <c r="E41" i="4"/>
  <c r="H37" i="2"/>
  <c r="I37" i="2" s="1"/>
  <c r="H36" i="2"/>
  <c r="I36" i="2" s="1"/>
  <c r="C31" i="2"/>
  <c r="D31" i="2"/>
  <c r="E31" i="2"/>
  <c r="F31" i="2"/>
  <c r="G31" i="2"/>
  <c r="C27" i="2"/>
  <c r="D27" i="2"/>
  <c r="E27" i="2"/>
  <c r="F27" i="2"/>
  <c r="G27" i="2"/>
  <c r="C25" i="2"/>
  <c r="D25" i="2"/>
  <c r="E25" i="2"/>
  <c r="F25" i="2"/>
  <c r="G25" i="2"/>
  <c r="H23" i="2"/>
  <c r="I23" i="2" s="1"/>
  <c r="H24" i="2"/>
  <c r="I24" i="2" s="1"/>
  <c r="H21" i="2"/>
  <c r="I21" i="2" s="1"/>
  <c r="H22" i="2"/>
  <c r="I22" i="2" s="1"/>
  <c r="C19" i="2"/>
  <c r="D19" i="2"/>
  <c r="E19" i="2"/>
  <c r="F19" i="2"/>
  <c r="G19" i="2"/>
  <c r="H17" i="2"/>
  <c r="I17" i="2" s="1"/>
  <c r="C10" i="2"/>
  <c r="D10" i="2"/>
  <c r="E10" i="2"/>
  <c r="F10" i="2"/>
  <c r="G10" i="2"/>
  <c r="H9" i="2"/>
  <c r="H39" i="2"/>
  <c r="I39" i="2" s="1"/>
  <c r="H38" i="2"/>
  <c r="I38" i="2" s="1"/>
  <c r="H35" i="2"/>
  <c r="I35" i="2" s="1"/>
  <c r="H34" i="2"/>
  <c r="H29" i="2"/>
  <c r="I34" i="2" l="1"/>
  <c r="H33" i="2"/>
  <c r="G41" i="2"/>
  <c r="H7" i="2"/>
  <c r="I9" i="2"/>
  <c r="F41" i="2"/>
  <c r="C41" i="2"/>
  <c r="C43" i="2" s="1"/>
  <c r="C44" i="2" s="1"/>
  <c r="D41" i="2"/>
  <c r="E41" i="2"/>
  <c r="F42" i="4" l="1"/>
  <c r="F32" i="4"/>
  <c r="G32" i="4" s="1"/>
  <c r="F26" i="4"/>
  <c r="G26" i="4" s="1"/>
  <c r="F24" i="4"/>
  <c r="G24" i="4" s="1"/>
  <c r="F20" i="4"/>
  <c r="G20" i="4" s="1"/>
  <c r="D43" i="4"/>
  <c r="D44" i="4" s="1"/>
  <c r="F15" i="4"/>
  <c r="G15" i="4" s="1"/>
  <c r="F14" i="4"/>
  <c r="G14" i="4" s="1"/>
  <c r="H11" i="2"/>
  <c r="I11" i="2" s="1"/>
  <c r="F31" i="4" l="1"/>
  <c r="F13" i="4"/>
  <c r="F19" i="4"/>
  <c r="F25" i="4"/>
  <c r="F27" i="4"/>
  <c r="F10" i="4"/>
  <c r="E43" i="4"/>
  <c r="E44" i="4" s="1"/>
  <c r="F44" i="4" s="1"/>
  <c r="G45" i="4" s="1"/>
  <c r="H42" i="2"/>
  <c r="H32" i="2"/>
  <c r="I32" i="2" s="1"/>
  <c r="H30" i="2"/>
  <c r="I30" i="2" s="1"/>
  <c r="H28" i="2"/>
  <c r="H26" i="2"/>
  <c r="I26" i="2" s="1"/>
  <c r="H20" i="2"/>
  <c r="I20" i="2" s="1"/>
  <c r="H16" i="2"/>
  <c r="I16" i="2" s="1"/>
  <c r="H15" i="2"/>
  <c r="I15" i="2" s="1"/>
  <c r="H14" i="2"/>
  <c r="H12" i="2"/>
  <c r="I12" i="2" s="1"/>
  <c r="I14" i="2" l="1"/>
  <c r="H13" i="2"/>
  <c r="H10" i="2"/>
  <c r="F41" i="4"/>
  <c r="F43" i="4" s="1"/>
  <c r="H31" i="2"/>
  <c r="H27" i="2"/>
  <c r="H25" i="2"/>
  <c r="F43" i="2"/>
  <c r="F44" i="2" s="1"/>
  <c r="G43" i="2"/>
  <c r="G44" i="2" s="1"/>
  <c r="D43" i="2"/>
  <c r="D44" i="2" s="1"/>
  <c r="E43" i="2"/>
  <c r="E44" i="2" s="1"/>
  <c r="H19" i="2"/>
  <c r="H44" i="2" l="1"/>
  <c r="I45" i="2" s="1"/>
  <c r="H41" i="2"/>
  <c r="H43" i="2" s="1"/>
</calcChain>
</file>

<file path=xl/sharedStrings.xml><?xml version="1.0" encoding="utf-8"?>
<sst xmlns="http://schemas.openxmlformats.org/spreadsheetml/2006/main" count="165" uniqueCount="88">
  <si>
    <t>№ п/п</t>
  </si>
  <si>
    <t>Наименование направлений оценки, показателей</t>
  </si>
  <si>
    <t>Итоговое значение SUM Bi</t>
  </si>
  <si>
    <t>Суммарное количество баллов (КФМ)</t>
  </si>
  <si>
    <t>Среднее значение оценки SPj</t>
  </si>
  <si>
    <t>Уровень качества финансового менеджмента  по совокупности оценок полученных главным распорядителем по применимым к нему показателям (Q)</t>
  </si>
  <si>
    <t>Максимально возможное количество баллов (MAX)</t>
  </si>
  <si>
    <t>Оценка среднего уровня качества финансового менеджмента (MR)</t>
  </si>
  <si>
    <t>Рейтинговая оценка  ( R )</t>
  </si>
  <si>
    <t>РАСЧЕТ</t>
  </si>
  <si>
    <t>Наименование главных распорядителей бюджетных средств</t>
  </si>
  <si>
    <t xml:space="preserve">Р2 Своевременность принятия нормативных правовых актов Шарыповского района, формирующих расходные обязательства Шарыповского района </t>
  </si>
  <si>
    <t>Р3  Процент исполнения прогноза доходов районного бюджета (за исключением безвозмездных поступлений) по итогам отчетного финансового года по главному администратору доходов районного бюджета</t>
  </si>
  <si>
    <t>1.1.</t>
  </si>
  <si>
    <t>1.2.</t>
  </si>
  <si>
    <t>2.1.</t>
  </si>
  <si>
    <t>2.2.</t>
  </si>
  <si>
    <t>Р4 Объем невыясненных поступлений, зачисленных в районный бюджет и не уточненных главным администратором доходов районного бюджета по состоянию на 31 декабря отчетного финансового года</t>
  </si>
  <si>
    <t>3.1.</t>
  </si>
  <si>
    <t>Р5 Уровень исполнения расходов главного  распорядителя за счет средств районного бюджета (без учета межбюджетных трансфертов, имеющих целевое назначение)</t>
  </si>
  <si>
    <t>3.2.</t>
  </si>
  <si>
    <t xml:space="preserve">Р6 Доля кассовых расходов (без учета межбюджетных трансфертов, имеющих целевое назначение), произведенных главным распорядителем и подведомственными ему учреждениями в 4 квартале отчетного финансового года </t>
  </si>
  <si>
    <t>3.3.</t>
  </si>
  <si>
    <t>Р7 Оценка качества планирования бюджетных ассигнований</t>
  </si>
  <si>
    <t>3.4.</t>
  </si>
  <si>
    <t>Р8 Повышение энергетической эффективности</t>
  </si>
  <si>
    <t>4.1.</t>
  </si>
  <si>
    <t>4.2.</t>
  </si>
  <si>
    <t>4.3.</t>
  </si>
  <si>
    <t>4.4.</t>
  </si>
  <si>
    <t>4.5.</t>
  </si>
  <si>
    <t>5. Оценка состояния учета и отчетности</t>
  </si>
  <si>
    <t>5.1.</t>
  </si>
  <si>
    <t xml:space="preserve">6. Оценка организации финансового контроля </t>
  </si>
  <si>
    <t>6.1.</t>
  </si>
  <si>
    <t>6.2.</t>
  </si>
  <si>
    <t>6.3.</t>
  </si>
  <si>
    <t>7. Оценка исполнения судебных актов</t>
  </si>
  <si>
    <t>7.1.</t>
  </si>
  <si>
    <t>8. Оценка финансово-экономической деятельности подведомственных главному распорядителю учреждений</t>
  </si>
  <si>
    <t>8.1.</t>
  </si>
  <si>
    <t>8.2.</t>
  </si>
  <si>
    <t>8.3.</t>
  </si>
  <si>
    <t>в баллах</t>
  </si>
  <si>
    <t xml:space="preserve">МКУ Управление культуры </t>
  </si>
  <si>
    <t>МКУ Управление образованием</t>
  </si>
  <si>
    <t>Администрация Шарыповского района</t>
  </si>
  <si>
    <t>МКУ "Управление спорта,туризма и молодежной политики</t>
  </si>
  <si>
    <t>Управление социальной защиты</t>
  </si>
  <si>
    <t>Районный Совет депутатов</t>
  </si>
  <si>
    <t>Финансово-экономическое управление</t>
  </si>
  <si>
    <t>Контрольно-счетный орган</t>
  </si>
  <si>
    <t>8.4.</t>
  </si>
  <si>
    <t>8.5.</t>
  </si>
  <si>
    <t>8.6.</t>
  </si>
  <si>
    <t xml:space="preserve">Р1 Соблюдение сроков представления реестра расходных обязательств (далее - РРО) Главного распорядителя  </t>
  </si>
  <si>
    <t xml:space="preserve">Р1  Соблюдение сроков представления реестра расходных обязательств (далее - РРО) Главного распорядителя  </t>
  </si>
  <si>
    <t xml:space="preserve">Р2 Своевременность разработки нормативных правовых актов Шарыповского района, формирующих расходные обязательства Шарыповского района </t>
  </si>
  <si>
    <t>Р3 Процент исполнения прогноза доходов районного бюджета (за исключением безвозмездных поступлений) по итогам отчетного финансового года по главному администратору доходов районного бюджета</t>
  </si>
  <si>
    <t>Мах возможное количество баллов</t>
  </si>
  <si>
    <t>показателей оценки качества финансового менеджмента главных распорядителей бюджетных средств,  имеющих подведомственные учреждения, за 2018 год</t>
  </si>
  <si>
    <t>2.  Оценка исполнения районного бюджета в части доходов</t>
  </si>
  <si>
    <t>3. Оценка результатов исполнения  районного бюджета  в части расходов</t>
  </si>
  <si>
    <t>Р10 Соблюдение сроков представления Главным распорядителем фрагмента РРО, по форме утвержденной Министерством финансов Российской Федерации в целях осуществления мониторинга расходных обязательств муниципальных образований края</t>
  </si>
  <si>
    <t>Р11 Наличие у Главного распорядителя и подведомственных ему учреждений нереальной к взысканию дебиторской задолженности</t>
  </si>
  <si>
    <t>Р12 Изменение дебиторской задолженности главного распорядителя и подведомственных ему учреждений в отчетном периоде по сравнению с началом финансового года</t>
  </si>
  <si>
    <t>Р13 Наличие у Главного распорядителя и подведомственных ему учреждений просроченной кредиторской задолженности</t>
  </si>
  <si>
    <t xml:space="preserve">Р14 Изменение кредиторской задолженности главного распорядителя и подведомственных ему учреждений в течение отчетного периода </t>
  </si>
  <si>
    <t>3.5.</t>
  </si>
  <si>
    <t>Р9 Средневзвешенная доля остатков средств субвенций в общем объеме средств субвенций, поступившем в районный бюджет за отчетный год</t>
  </si>
  <si>
    <t>показателей оценки качества финансового менеджмента главных распорядителей бюджетных средств, не имеющих подведомственных учреждений, за 2018 год</t>
  </si>
  <si>
    <t xml:space="preserve">1. Оценка механизмов планирования расходов районного бюджета </t>
  </si>
  <si>
    <t>4. Оценка управления обязательствами в процессе исполнения районного бюджета</t>
  </si>
  <si>
    <t>Р15 Соблюдение сроков представления главным распорядителем годовой бюджетной отчетности</t>
  </si>
  <si>
    <t>Р16 Проведение главным           
распорядителем мониторинга       
результатов деятельности      
подведомственных учреждений (оценки качества финансового менеджмента подведомственных учреждений)</t>
  </si>
  <si>
    <t>Р17 Наличие нарушений бюджетного законодательства, выявленных в ходе проведения контрольных мероприятий органами  муниципального  финансового контроля в отчетном финансовом году</t>
  </si>
  <si>
    <t>Р18  Количество проведенных в рамках внутреннего финансового (ведомственного) контроля  мероприятий, в ходе которых выявлены финансовые нарушения в отчетном финансовом году</t>
  </si>
  <si>
    <t xml:space="preserve">Р19 Исполнение  судебных актов по денежным обязательствам главного распорядителя     </t>
  </si>
  <si>
    <t>Р20 Своевременность утверждения муниципальных заданий подведомственным Главному распорядителю учреждениям на текущий финансовый год и плановый период в  срок, установленный Постановлением администрации Шарыповского района</t>
  </si>
  <si>
    <t>желтым - показатель не применяется</t>
  </si>
  <si>
    <t xml:space="preserve">Р16 Проведение главным           
распорядителем мониторинга       
результатов деятельности      
подведомственных учреждений (оценки качества финансового менеджмента подведомственных учреждений)
     </t>
  </si>
  <si>
    <t>Р23 Отношение остатков средств субсидий на иные цели, субсидий на осуществление капитальных вложений в объекты капитального строительства или приобретение объектов недвижимого имущества, предоставляемых бюджетным и автономным учреждениям, подведомственным Главному распорядителю, к общему объему бюджетных ассигнований на предоставление субсидий на иные цели и субсидий на осуществление капитальных вложений в объекты капитального строительства или приобретение объектов недвижимого имущества</t>
  </si>
  <si>
    <t>Р24 Оценка использования бюджетных средств подведомственными учреждениями на выполнение муниципального задания</t>
  </si>
  <si>
    <t>Р25 Наличие отклонений фактических значений показателей муниципальных заданий в отчетном финансовом году от плановых значений</t>
  </si>
  <si>
    <t>Р21 Своевременность утверждения планов финансово-хозяйственной деятельности (бюджетных смет) подведомственных Главному распорядителю муниципальных учреждений на текущий финансовый год и плановый период в соответствии со сроками, утвержденными органами администрации Шарыповского района (казенными учреждениями), осуществляющими функции и полномочия учредителя в отношении муниципальных учреждений</t>
  </si>
  <si>
    <t>Р22 Размещение в полном объеме подведомственными Главному распорядителю учреждениями на официальном сайте в сети Интернет www.bus.gov.ru (далее - официальный сайт) информации, предусмотренной  разделами I – VI,VIII приложения к Порядку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N 86н, по состоянию на 01 марта текущего года</t>
  </si>
  <si>
    <t>8.7.</t>
  </si>
  <si>
    <t>Р26 Наличие утвержденных стандартов оказания муниципальных услуг (выполнения работ)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</si>
</sst>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FF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6" fillId="2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6" fillId="2" borderId="1" xfId="0" applyFont="1" applyFill="1" applyBorder="1"/>
    <xf numFmtId="0" fontId="6" fillId="3" borderId="1" xfId="0" applyFont="1" applyFill="1" applyBorder="1"/>
    <xf numFmtId="165" fontId="6" fillId="3" borderId="1" xfId="0" applyNumberFormat="1" applyFont="1" applyFill="1" applyBorder="1"/>
    <xf numFmtId="0" fontId="7" fillId="3" borderId="1" xfId="0" applyFont="1" applyFill="1" applyBorder="1"/>
    <xf numFmtId="0" fontId="11" fillId="2" borderId="1" xfId="0" applyFont="1" applyFill="1" applyBorder="1"/>
    <xf numFmtId="0" fontId="10" fillId="2" borderId="1" xfId="0" applyFont="1" applyFill="1" applyBorder="1" applyAlignment="1">
      <alignment vertical="top"/>
    </xf>
    <xf numFmtId="0" fontId="12" fillId="3" borderId="0" xfId="0" applyFont="1" applyFill="1" applyBorder="1"/>
    <xf numFmtId="0" fontId="0" fillId="3" borderId="0" xfId="0" applyFill="1" applyBorder="1"/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7" fillId="3" borderId="1" xfId="0" applyFont="1" applyFill="1" applyBorder="1" applyAlignment="1">
      <alignment vertical="top"/>
    </xf>
    <xf numFmtId="0" fontId="12" fillId="3" borderId="1" xfId="0" applyFont="1" applyFill="1" applyBorder="1"/>
    <xf numFmtId="0" fontId="1" fillId="3" borderId="0" xfId="0" applyFont="1" applyFill="1" applyAlignment="1">
      <alignment wrapText="1"/>
    </xf>
    <xf numFmtId="165" fontId="6" fillId="3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justify" vertical="top" wrapText="1"/>
    </xf>
    <xf numFmtId="16" fontId="1" fillId="3" borderId="1" xfId="0" applyNumberFormat="1" applyFont="1" applyFill="1" applyBorder="1" applyAlignment="1">
      <alignment vertical="top" wrapText="1"/>
    </xf>
    <xf numFmtId="0" fontId="0" fillId="3" borderId="0" xfId="0" applyFont="1" applyFill="1" applyBorder="1"/>
    <xf numFmtId="0" fontId="8" fillId="3" borderId="1" xfId="0" applyFont="1" applyFill="1" applyBorder="1"/>
    <xf numFmtId="0" fontId="5" fillId="3" borderId="1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vertical="top"/>
    </xf>
    <xf numFmtId="0" fontId="4" fillId="3" borderId="0" xfId="0" applyFont="1" applyFill="1" applyBorder="1"/>
    <xf numFmtId="164" fontId="10" fillId="3" borderId="1" xfId="0" applyNumberFormat="1" applyFont="1" applyFill="1" applyBorder="1" applyAlignment="1">
      <alignment vertical="top"/>
    </xf>
    <xf numFmtId="164" fontId="6" fillId="3" borderId="1" xfId="0" applyNumberFormat="1" applyFont="1" applyFill="1" applyBorder="1" applyAlignment="1">
      <alignment vertical="top"/>
    </xf>
    <xf numFmtId="2" fontId="6" fillId="3" borderId="1" xfId="0" applyNumberFormat="1" applyFont="1" applyFill="1" applyBorder="1" applyAlignment="1">
      <alignment vertical="top"/>
    </xf>
    <xf numFmtId="0" fontId="0" fillId="3" borderId="1" xfId="0" applyFill="1" applyBorder="1" applyAlignment="1">
      <alignment vertical="center"/>
    </xf>
    <xf numFmtId="0" fontId="0" fillId="3" borderId="1" xfId="0" applyFill="1" applyBorder="1"/>
    <xf numFmtId="164" fontId="6" fillId="3" borderId="1" xfId="0" applyNumberFormat="1" applyFont="1" applyFill="1" applyBorder="1"/>
    <xf numFmtId="0" fontId="0" fillId="2" borderId="0" xfId="0" applyFill="1" applyBorder="1"/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zoomScale="69" zoomScaleNormal="69" workbookViewId="0">
      <pane xSplit="2" ySplit="6" topLeftCell="C40" activePane="bottomRight" state="frozen"/>
      <selection pane="topRight" activeCell="C1" sqref="C1"/>
      <selection pane="bottomLeft" activeCell="A5" sqref="A5"/>
      <selection pane="bottomRight" activeCell="B51" sqref="B51"/>
    </sheetView>
  </sheetViews>
  <sheetFormatPr defaultRowHeight="14.4" x14ac:dyDescent="0.3"/>
  <cols>
    <col min="1" max="1" width="5.6640625" style="11" customWidth="1"/>
    <col min="2" max="2" width="80.33203125" style="11" customWidth="1"/>
    <col min="3" max="3" width="13.88671875" style="12" customWidth="1"/>
    <col min="4" max="4" width="11.88671875" style="12" customWidth="1"/>
    <col min="5" max="5" width="9.6640625" style="12" customWidth="1"/>
    <col min="6" max="6" width="11.33203125" style="12" customWidth="1"/>
    <col min="7" max="7" width="12.6640625" style="12" customWidth="1"/>
    <col min="8" max="8" width="9" style="12" customWidth="1"/>
    <col min="9" max="9" width="10.88671875" style="12" customWidth="1"/>
    <col min="10" max="10" width="12.33203125" style="12" customWidth="1"/>
    <col min="11" max="11" width="11" style="12" customWidth="1"/>
    <col min="12" max="12" width="11.88671875" style="12" customWidth="1"/>
    <col min="13" max="13" width="11.5546875" style="12" customWidth="1"/>
    <col min="14" max="14" width="12.6640625" style="12" customWidth="1"/>
    <col min="15" max="16384" width="8.88671875" style="12"/>
  </cols>
  <sheetData>
    <row r="1" spans="1:14" ht="17.399999999999999" x14ac:dyDescent="0.3">
      <c r="A1" s="40" t="s">
        <v>9</v>
      </c>
      <c r="B1" s="40"/>
      <c r="C1" s="40"/>
      <c r="D1" s="40"/>
      <c r="E1" s="40"/>
      <c r="F1" s="40"/>
      <c r="G1" s="40"/>
      <c r="H1" s="40"/>
      <c r="I1" s="40"/>
    </row>
    <row r="2" spans="1:14" s="11" customFormat="1" ht="43.95" customHeight="1" x14ac:dyDescent="0.3">
      <c r="A2" s="41" t="s">
        <v>60</v>
      </c>
      <c r="B2" s="41"/>
      <c r="C2" s="41"/>
      <c r="D2" s="41"/>
      <c r="E2" s="41"/>
      <c r="F2" s="41"/>
      <c r="G2" s="41"/>
      <c r="H2" s="41"/>
      <c r="I2" s="41"/>
    </row>
    <row r="3" spans="1:14" s="11" customFormat="1" ht="19.95" customHeight="1" x14ac:dyDescent="0.3">
      <c r="A3" s="13"/>
      <c r="B3" s="13"/>
      <c r="C3" s="13"/>
      <c r="D3" s="13"/>
      <c r="E3" s="13"/>
      <c r="F3" s="13"/>
      <c r="G3" s="13"/>
      <c r="H3" s="13"/>
      <c r="I3" s="14" t="s">
        <v>43</v>
      </c>
    </row>
    <row r="4" spans="1:14" s="15" customFormat="1" ht="27" customHeight="1" x14ac:dyDescent="0.3">
      <c r="A4" s="42" t="s">
        <v>0</v>
      </c>
      <c r="B4" s="42" t="s">
        <v>1</v>
      </c>
      <c r="C4" s="38" t="s">
        <v>10</v>
      </c>
      <c r="D4" s="38"/>
      <c r="E4" s="38"/>
      <c r="F4" s="38"/>
      <c r="G4" s="38"/>
      <c r="H4" s="38" t="s">
        <v>2</v>
      </c>
      <c r="I4" s="38" t="s">
        <v>4</v>
      </c>
      <c r="J4" s="38" t="s">
        <v>59</v>
      </c>
      <c r="K4" s="38"/>
      <c r="L4" s="38"/>
      <c r="M4" s="38"/>
      <c r="N4" s="38"/>
    </row>
    <row r="5" spans="1:14" s="15" customFormat="1" ht="97.2" x14ac:dyDescent="0.3">
      <c r="A5" s="42"/>
      <c r="B5" s="42"/>
      <c r="C5" s="16" t="s">
        <v>45</v>
      </c>
      <c r="D5" s="16" t="s">
        <v>44</v>
      </c>
      <c r="E5" s="16" t="s">
        <v>46</v>
      </c>
      <c r="F5" s="16" t="s">
        <v>47</v>
      </c>
      <c r="G5" s="16" t="s">
        <v>48</v>
      </c>
      <c r="H5" s="38"/>
      <c r="I5" s="38"/>
      <c r="J5" s="16" t="s">
        <v>45</v>
      </c>
      <c r="K5" s="16" t="s">
        <v>44</v>
      </c>
      <c r="L5" s="16" t="s">
        <v>46</v>
      </c>
      <c r="M5" s="16" t="s">
        <v>47</v>
      </c>
      <c r="N5" s="16" t="s">
        <v>48</v>
      </c>
    </row>
    <row r="6" spans="1:14" s="19" customFormat="1" ht="15.6" x14ac:dyDescent="0.3">
      <c r="A6" s="17">
        <v>1</v>
      </c>
      <c r="B6" s="17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12</v>
      </c>
      <c r="I6" s="18">
        <v>13</v>
      </c>
    </row>
    <row r="7" spans="1:14" s="11" customFormat="1" ht="18.75" customHeight="1" x14ac:dyDescent="0.3">
      <c r="A7" s="39" t="s">
        <v>71</v>
      </c>
      <c r="B7" s="39"/>
      <c r="C7" s="20">
        <f>SUM(C8:C9)</f>
        <v>10</v>
      </c>
      <c r="D7" s="20">
        <f t="shared" ref="D7:H7" si="0">SUM(D8:D9)</f>
        <v>10</v>
      </c>
      <c r="E7" s="20">
        <f t="shared" si="0"/>
        <v>10</v>
      </c>
      <c r="F7" s="20">
        <f t="shared" si="0"/>
        <v>10</v>
      </c>
      <c r="G7" s="20">
        <f t="shared" si="0"/>
        <v>10</v>
      </c>
      <c r="H7" s="20">
        <f t="shared" si="0"/>
        <v>50</v>
      </c>
      <c r="I7" s="2"/>
      <c r="J7" s="21">
        <v>10</v>
      </c>
      <c r="K7" s="21">
        <v>10</v>
      </c>
      <c r="L7" s="21">
        <v>10</v>
      </c>
      <c r="M7" s="21">
        <v>10</v>
      </c>
      <c r="N7" s="21">
        <v>10</v>
      </c>
    </row>
    <row r="8" spans="1:14" s="11" customFormat="1" ht="34.200000000000003" customHeight="1" x14ac:dyDescent="0.3">
      <c r="A8" s="3" t="s">
        <v>13</v>
      </c>
      <c r="B8" s="22" t="s">
        <v>56</v>
      </c>
      <c r="C8" s="2">
        <v>5</v>
      </c>
      <c r="D8" s="2">
        <v>5</v>
      </c>
      <c r="E8" s="2">
        <v>5</v>
      </c>
      <c r="F8" s="2">
        <v>5</v>
      </c>
      <c r="G8" s="2">
        <v>5</v>
      </c>
      <c r="H8" s="2">
        <f>SUM(C8:G8)</f>
        <v>25</v>
      </c>
      <c r="I8" s="23">
        <f>ROUND(H8/5,2)</f>
        <v>5</v>
      </c>
      <c r="J8" s="10"/>
      <c r="K8" s="10"/>
      <c r="L8" s="10"/>
      <c r="M8" s="10"/>
      <c r="N8" s="10"/>
    </row>
    <row r="9" spans="1:14" s="11" customFormat="1" ht="43.2" customHeight="1" x14ac:dyDescent="0.3">
      <c r="A9" s="3" t="s">
        <v>14</v>
      </c>
      <c r="B9" s="24" t="s">
        <v>57</v>
      </c>
      <c r="C9" s="2">
        <v>5</v>
      </c>
      <c r="D9" s="2">
        <v>5</v>
      </c>
      <c r="E9" s="2">
        <v>5</v>
      </c>
      <c r="F9" s="2">
        <v>5</v>
      </c>
      <c r="G9" s="2">
        <v>5</v>
      </c>
      <c r="H9" s="2">
        <f>SUM(C9:G9)</f>
        <v>25</v>
      </c>
      <c r="I9" s="23">
        <f>ROUND(H9/5,2)</f>
        <v>5</v>
      </c>
      <c r="J9" s="10"/>
      <c r="K9" s="10"/>
      <c r="L9" s="10"/>
      <c r="M9" s="10"/>
      <c r="N9" s="10"/>
    </row>
    <row r="10" spans="1:14" s="11" customFormat="1" ht="35.25" customHeight="1" x14ac:dyDescent="0.3">
      <c r="A10" s="43" t="s">
        <v>61</v>
      </c>
      <c r="B10" s="43"/>
      <c r="C10" s="20">
        <f t="shared" ref="C10:G10" si="1">SUM(C11:C12)</f>
        <v>5</v>
      </c>
      <c r="D10" s="20">
        <f t="shared" si="1"/>
        <v>5</v>
      </c>
      <c r="E10" s="20">
        <f t="shared" si="1"/>
        <v>5</v>
      </c>
      <c r="F10" s="20">
        <f t="shared" si="1"/>
        <v>5</v>
      </c>
      <c r="G10" s="20">
        <f t="shared" si="1"/>
        <v>5</v>
      </c>
      <c r="H10" s="20">
        <f>SUM(H11:H12)</f>
        <v>25</v>
      </c>
      <c r="I10" s="2"/>
      <c r="J10" s="21">
        <v>5</v>
      </c>
      <c r="K10" s="21">
        <v>5</v>
      </c>
      <c r="L10" s="21">
        <v>10</v>
      </c>
      <c r="M10" s="21">
        <v>5</v>
      </c>
      <c r="N10" s="21">
        <v>5</v>
      </c>
    </row>
    <row r="11" spans="1:14" s="11" customFormat="1" ht="52.95" customHeight="1" x14ac:dyDescent="0.3">
      <c r="A11" s="3" t="s">
        <v>15</v>
      </c>
      <c r="B11" s="24" t="s">
        <v>58</v>
      </c>
      <c r="C11" s="1"/>
      <c r="D11" s="9"/>
      <c r="E11" s="2">
        <v>0</v>
      </c>
      <c r="F11" s="1"/>
      <c r="G11" s="1"/>
      <c r="H11" s="2">
        <f>SUM(C11:G11)</f>
        <v>0</v>
      </c>
      <c r="I11" s="23">
        <f>ROUND(H11/1,2)</f>
        <v>0</v>
      </c>
      <c r="J11" s="10"/>
      <c r="K11" s="10"/>
      <c r="L11" s="10"/>
      <c r="M11" s="10"/>
      <c r="N11" s="10"/>
    </row>
    <row r="12" spans="1:14" s="11" customFormat="1" ht="55.2" customHeight="1" x14ac:dyDescent="0.3">
      <c r="A12" s="25" t="s">
        <v>16</v>
      </c>
      <c r="B12" s="24" t="s">
        <v>17</v>
      </c>
      <c r="C12" s="2">
        <v>5</v>
      </c>
      <c r="D12" s="2">
        <v>5</v>
      </c>
      <c r="E12" s="2">
        <v>5</v>
      </c>
      <c r="F12" s="2">
        <v>5</v>
      </c>
      <c r="G12" s="2">
        <v>5</v>
      </c>
      <c r="H12" s="2">
        <f>SUM(C12:G12)</f>
        <v>25</v>
      </c>
      <c r="I12" s="23">
        <f>ROUND(H12/5,2)</f>
        <v>5</v>
      </c>
      <c r="J12" s="10"/>
      <c r="K12" s="10"/>
      <c r="L12" s="10"/>
      <c r="M12" s="10"/>
      <c r="N12" s="10"/>
    </row>
    <row r="13" spans="1:14" s="11" customFormat="1" ht="23.4" customHeight="1" x14ac:dyDescent="0.3">
      <c r="A13" s="43" t="s">
        <v>62</v>
      </c>
      <c r="B13" s="43"/>
      <c r="C13" s="20">
        <f>SUM(C14:C18)</f>
        <v>13</v>
      </c>
      <c r="D13" s="20">
        <f t="shared" ref="D13:H13" si="2">SUM(D14:D18)</f>
        <v>17</v>
      </c>
      <c r="E13" s="20">
        <f t="shared" si="2"/>
        <v>16</v>
      </c>
      <c r="F13" s="20">
        <f t="shared" si="2"/>
        <v>12</v>
      </c>
      <c r="G13" s="20">
        <f t="shared" si="2"/>
        <v>19</v>
      </c>
      <c r="H13" s="20">
        <f t="shared" si="2"/>
        <v>77</v>
      </c>
      <c r="I13" s="2"/>
      <c r="J13" s="21">
        <v>25</v>
      </c>
      <c r="K13" s="21">
        <v>25</v>
      </c>
      <c r="L13" s="21">
        <v>25</v>
      </c>
      <c r="M13" s="21">
        <v>20</v>
      </c>
      <c r="N13" s="21">
        <v>20</v>
      </c>
    </row>
    <row r="14" spans="1:14" s="11" customFormat="1" ht="49.95" customHeight="1" x14ac:dyDescent="0.3">
      <c r="A14" s="3" t="s">
        <v>18</v>
      </c>
      <c r="B14" s="24" t="s">
        <v>19</v>
      </c>
      <c r="C14" s="2">
        <v>5</v>
      </c>
      <c r="D14" s="2">
        <v>5</v>
      </c>
      <c r="E14" s="2">
        <v>3</v>
      </c>
      <c r="F14" s="2">
        <v>5</v>
      </c>
      <c r="G14" s="2">
        <v>5</v>
      </c>
      <c r="H14" s="2">
        <f>SUM(C14:G14)</f>
        <v>23</v>
      </c>
      <c r="I14" s="23">
        <f>ROUND(H14/5,2)</f>
        <v>4.5999999999999996</v>
      </c>
      <c r="J14" s="10"/>
      <c r="K14" s="10"/>
      <c r="L14" s="10"/>
      <c r="M14" s="10"/>
      <c r="N14" s="10"/>
    </row>
    <row r="15" spans="1:14" s="11" customFormat="1" ht="50.4" customHeight="1" x14ac:dyDescent="0.3">
      <c r="A15" s="3" t="s">
        <v>20</v>
      </c>
      <c r="B15" s="24" t="s">
        <v>21</v>
      </c>
      <c r="C15" s="2">
        <v>3</v>
      </c>
      <c r="D15" s="2">
        <v>3</v>
      </c>
      <c r="E15" s="2">
        <v>3</v>
      </c>
      <c r="F15" s="2">
        <v>4</v>
      </c>
      <c r="G15" s="2">
        <v>4</v>
      </c>
      <c r="H15" s="2">
        <f>SUM(C15:G15)</f>
        <v>17</v>
      </c>
      <c r="I15" s="23">
        <f>ROUND(H15/5,2)</f>
        <v>3.4</v>
      </c>
      <c r="J15" s="10"/>
      <c r="K15" s="10"/>
      <c r="L15" s="10"/>
      <c r="M15" s="10"/>
      <c r="N15" s="10"/>
    </row>
    <row r="16" spans="1:14" s="11" customFormat="1" ht="21" customHeight="1" x14ac:dyDescent="0.3">
      <c r="A16" s="3" t="s">
        <v>22</v>
      </c>
      <c r="B16" s="24" t="s">
        <v>23</v>
      </c>
      <c r="C16" s="2">
        <v>0</v>
      </c>
      <c r="D16" s="2">
        <v>4</v>
      </c>
      <c r="E16" s="2">
        <v>2</v>
      </c>
      <c r="F16" s="2">
        <v>3</v>
      </c>
      <c r="G16" s="2">
        <v>5</v>
      </c>
      <c r="H16" s="2">
        <f>SUM(C16:G16)</f>
        <v>14</v>
      </c>
      <c r="I16" s="23">
        <f>ROUND(H16/5,2)</f>
        <v>2.8</v>
      </c>
      <c r="J16" s="10"/>
      <c r="K16" s="10"/>
      <c r="L16" s="10"/>
      <c r="M16" s="10"/>
      <c r="N16" s="10"/>
    </row>
    <row r="17" spans="1:14" s="11" customFormat="1" ht="25.95" customHeight="1" x14ac:dyDescent="0.3">
      <c r="A17" s="3" t="s">
        <v>24</v>
      </c>
      <c r="B17" s="24" t="s">
        <v>25</v>
      </c>
      <c r="C17" s="2">
        <v>0</v>
      </c>
      <c r="D17" s="2">
        <v>0</v>
      </c>
      <c r="E17" s="2">
        <v>3</v>
      </c>
      <c r="F17" s="2">
        <v>0</v>
      </c>
      <c r="G17" s="1"/>
      <c r="H17" s="2">
        <f>SUM(C17:G17)</f>
        <v>3</v>
      </c>
      <c r="I17" s="23">
        <f>ROUND(H17/4,2)</f>
        <v>0.75</v>
      </c>
      <c r="J17" s="10"/>
      <c r="K17" s="10"/>
      <c r="L17" s="10"/>
      <c r="M17" s="10"/>
      <c r="N17" s="10"/>
    </row>
    <row r="18" spans="1:14" s="11" customFormat="1" ht="56.4" customHeight="1" x14ac:dyDescent="0.3">
      <c r="A18" s="3" t="s">
        <v>68</v>
      </c>
      <c r="B18" s="24" t="s">
        <v>69</v>
      </c>
      <c r="C18" s="2">
        <v>5</v>
      </c>
      <c r="D18" s="2">
        <v>5</v>
      </c>
      <c r="E18" s="2">
        <v>5</v>
      </c>
      <c r="F18" s="1"/>
      <c r="G18" s="2">
        <v>5</v>
      </c>
      <c r="H18" s="2">
        <f>SUM(C18:G18)</f>
        <v>20</v>
      </c>
      <c r="I18" s="23">
        <f>ROUND(H18/4,2)</f>
        <v>5</v>
      </c>
      <c r="J18" s="10"/>
      <c r="K18" s="10"/>
      <c r="L18" s="10"/>
      <c r="M18" s="10"/>
      <c r="N18" s="10"/>
    </row>
    <row r="19" spans="1:14" s="11" customFormat="1" ht="37.200000000000003" customHeight="1" x14ac:dyDescent="0.3">
      <c r="A19" s="39" t="s">
        <v>72</v>
      </c>
      <c r="B19" s="39"/>
      <c r="C19" s="20">
        <f t="shared" ref="C19:H19" si="3">SUM(C20:C24)</f>
        <v>25</v>
      </c>
      <c r="D19" s="20">
        <f t="shared" si="3"/>
        <v>25</v>
      </c>
      <c r="E19" s="20">
        <f t="shared" si="3"/>
        <v>20</v>
      </c>
      <c r="F19" s="20">
        <f t="shared" si="3"/>
        <v>25</v>
      </c>
      <c r="G19" s="20">
        <f t="shared" si="3"/>
        <v>25</v>
      </c>
      <c r="H19" s="20">
        <f t="shared" si="3"/>
        <v>120</v>
      </c>
      <c r="I19" s="2"/>
      <c r="J19" s="21">
        <v>25</v>
      </c>
      <c r="K19" s="21">
        <v>25</v>
      </c>
      <c r="L19" s="21">
        <v>25</v>
      </c>
      <c r="M19" s="21">
        <v>25</v>
      </c>
      <c r="N19" s="21">
        <v>25</v>
      </c>
    </row>
    <row r="20" spans="1:14" s="11" customFormat="1" ht="67.95" customHeight="1" x14ac:dyDescent="0.3">
      <c r="A20" s="3" t="s">
        <v>26</v>
      </c>
      <c r="B20" s="24" t="s">
        <v>63</v>
      </c>
      <c r="C20" s="2">
        <v>5</v>
      </c>
      <c r="D20" s="2">
        <v>5</v>
      </c>
      <c r="E20" s="2">
        <v>5</v>
      </c>
      <c r="F20" s="2">
        <v>5</v>
      </c>
      <c r="G20" s="2">
        <v>5</v>
      </c>
      <c r="H20" s="2">
        <f>SUM(C20:G20)</f>
        <v>25</v>
      </c>
      <c r="I20" s="23">
        <f>ROUND(H20/5,2)</f>
        <v>5</v>
      </c>
      <c r="J20" s="10"/>
      <c r="K20" s="10"/>
      <c r="L20" s="10"/>
      <c r="M20" s="10"/>
      <c r="N20" s="10"/>
    </row>
    <row r="21" spans="1:14" s="11" customFormat="1" ht="37.950000000000003" customHeight="1" x14ac:dyDescent="0.3">
      <c r="A21" s="3" t="s">
        <v>27</v>
      </c>
      <c r="B21" s="24" t="s">
        <v>64</v>
      </c>
      <c r="C21" s="2">
        <v>5</v>
      </c>
      <c r="D21" s="2">
        <v>5</v>
      </c>
      <c r="E21" s="2">
        <v>5</v>
      </c>
      <c r="F21" s="2">
        <v>5</v>
      </c>
      <c r="G21" s="2">
        <v>5</v>
      </c>
      <c r="H21" s="2">
        <f t="shared" ref="H21:H24" si="4">SUM(C21:G21)</f>
        <v>25</v>
      </c>
      <c r="I21" s="23">
        <f>ROUND(H21/5,2)</f>
        <v>5</v>
      </c>
      <c r="J21" s="10"/>
      <c r="K21" s="10"/>
      <c r="L21" s="10"/>
      <c r="M21" s="10"/>
      <c r="N21" s="10"/>
    </row>
    <row r="22" spans="1:14" s="11" customFormat="1" ht="51" customHeight="1" x14ac:dyDescent="0.3">
      <c r="A22" s="3" t="s">
        <v>28</v>
      </c>
      <c r="B22" s="24" t="s">
        <v>65</v>
      </c>
      <c r="C22" s="2">
        <v>5</v>
      </c>
      <c r="D22" s="2">
        <v>5</v>
      </c>
      <c r="E22" s="2">
        <v>0</v>
      </c>
      <c r="F22" s="2">
        <v>5</v>
      </c>
      <c r="G22" s="2">
        <v>5</v>
      </c>
      <c r="H22" s="2">
        <f t="shared" si="4"/>
        <v>20</v>
      </c>
      <c r="I22" s="23">
        <f>ROUND(H22/5,2)</f>
        <v>4</v>
      </c>
      <c r="J22" s="10"/>
      <c r="K22" s="10"/>
      <c r="L22" s="10"/>
      <c r="M22" s="10"/>
      <c r="N22" s="10"/>
    </row>
    <row r="23" spans="1:14" s="11" customFormat="1" ht="34.950000000000003" customHeight="1" x14ac:dyDescent="0.3">
      <c r="A23" s="3" t="s">
        <v>29</v>
      </c>
      <c r="B23" s="24" t="s">
        <v>66</v>
      </c>
      <c r="C23" s="2">
        <v>5</v>
      </c>
      <c r="D23" s="2">
        <v>5</v>
      </c>
      <c r="E23" s="2">
        <v>5</v>
      </c>
      <c r="F23" s="2">
        <v>5</v>
      </c>
      <c r="G23" s="2">
        <v>5</v>
      </c>
      <c r="H23" s="2">
        <f t="shared" si="4"/>
        <v>25</v>
      </c>
      <c r="I23" s="23">
        <f>ROUND(H23/5,2)</f>
        <v>5</v>
      </c>
      <c r="J23" s="10"/>
      <c r="K23" s="10"/>
      <c r="L23" s="10"/>
      <c r="M23" s="10"/>
      <c r="N23" s="10"/>
    </row>
    <row r="24" spans="1:14" s="11" customFormat="1" ht="40.200000000000003" customHeight="1" x14ac:dyDescent="0.3">
      <c r="A24" s="3" t="s">
        <v>30</v>
      </c>
      <c r="B24" s="24" t="s">
        <v>67</v>
      </c>
      <c r="C24" s="2">
        <v>5</v>
      </c>
      <c r="D24" s="2">
        <v>5</v>
      </c>
      <c r="E24" s="2">
        <v>5</v>
      </c>
      <c r="F24" s="2">
        <v>5</v>
      </c>
      <c r="G24" s="2">
        <v>5</v>
      </c>
      <c r="H24" s="2">
        <f t="shared" si="4"/>
        <v>25</v>
      </c>
      <c r="I24" s="23">
        <f>ROUND(H24/5,2)</f>
        <v>5</v>
      </c>
      <c r="J24" s="10"/>
      <c r="K24" s="10"/>
      <c r="L24" s="10"/>
      <c r="M24" s="10"/>
      <c r="N24" s="10"/>
    </row>
    <row r="25" spans="1:14" s="11" customFormat="1" ht="23.4" customHeight="1" x14ac:dyDescent="0.3">
      <c r="A25" s="39" t="s">
        <v>31</v>
      </c>
      <c r="B25" s="39"/>
      <c r="C25" s="20">
        <f t="shared" ref="C25:G25" si="5">C26</f>
        <v>5</v>
      </c>
      <c r="D25" s="20">
        <f t="shared" si="5"/>
        <v>5</v>
      </c>
      <c r="E25" s="20">
        <f t="shared" si="5"/>
        <v>5</v>
      </c>
      <c r="F25" s="20">
        <f t="shared" si="5"/>
        <v>5</v>
      </c>
      <c r="G25" s="20">
        <f t="shared" si="5"/>
        <v>5</v>
      </c>
      <c r="H25" s="20">
        <f>H26</f>
        <v>25</v>
      </c>
      <c r="I25" s="2"/>
      <c r="J25" s="21">
        <v>5</v>
      </c>
      <c r="K25" s="21">
        <v>5</v>
      </c>
      <c r="L25" s="21">
        <v>5</v>
      </c>
      <c r="M25" s="21">
        <v>5</v>
      </c>
      <c r="N25" s="21">
        <v>5</v>
      </c>
    </row>
    <row r="26" spans="1:14" s="11" customFormat="1" ht="36.6" customHeight="1" x14ac:dyDescent="0.3">
      <c r="A26" s="3" t="s">
        <v>32</v>
      </c>
      <c r="B26" s="24" t="s">
        <v>73</v>
      </c>
      <c r="C26" s="2">
        <v>5</v>
      </c>
      <c r="D26" s="2">
        <v>5</v>
      </c>
      <c r="E26" s="2">
        <v>5</v>
      </c>
      <c r="F26" s="2">
        <v>5</v>
      </c>
      <c r="G26" s="2">
        <v>5</v>
      </c>
      <c r="H26" s="2">
        <f>SUM(C26:G26)</f>
        <v>25</v>
      </c>
      <c r="I26" s="23">
        <f>ROUND(H26/5,2)</f>
        <v>5</v>
      </c>
      <c r="J26" s="10"/>
      <c r="K26" s="10"/>
      <c r="L26" s="10"/>
      <c r="M26" s="10"/>
      <c r="N26" s="10"/>
    </row>
    <row r="27" spans="1:14" s="11" customFormat="1" ht="21" customHeight="1" x14ac:dyDescent="0.3">
      <c r="A27" s="39" t="s">
        <v>33</v>
      </c>
      <c r="B27" s="39"/>
      <c r="C27" s="20">
        <f t="shared" ref="C27:G27" si="6">SUM(C28:C30)</f>
        <v>12</v>
      </c>
      <c r="D27" s="20">
        <f t="shared" si="6"/>
        <v>5</v>
      </c>
      <c r="E27" s="20">
        <f t="shared" si="6"/>
        <v>10</v>
      </c>
      <c r="F27" s="20">
        <f t="shared" si="6"/>
        <v>5</v>
      </c>
      <c r="G27" s="20">
        <f t="shared" si="6"/>
        <v>15</v>
      </c>
      <c r="H27" s="20">
        <f>SUM(H28:H30)</f>
        <v>47</v>
      </c>
      <c r="I27" s="2"/>
      <c r="J27" s="21">
        <v>15</v>
      </c>
      <c r="K27" s="21">
        <v>15</v>
      </c>
      <c r="L27" s="21">
        <v>15</v>
      </c>
      <c r="M27" s="21">
        <v>15</v>
      </c>
      <c r="N27" s="21">
        <v>15</v>
      </c>
    </row>
    <row r="28" spans="1:14" s="11" customFormat="1" ht="80.400000000000006" customHeight="1" x14ac:dyDescent="0.3">
      <c r="A28" s="3" t="s">
        <v>34</v>
      </c>
      <c r="B28" s="3" t="s">
        <v>80</v>
      </c>
      <c r="C28" s="2">
        <v>5</v>
      </c>
      <c r="D28" s="2">
        <v>0</v>
      </c>
      <c r="E28" s="2">
        <v>0</v>
      </c>
      <c r="F28" s="2">
        <v>0</v>
      </c>
      <c r="G28" s="2">
        <v>5</v>
      </c>
      <c r="H28" s="2">
        <f>SUM(C28:G28)</f>
        <v>10</v>
      </c>
      <c r="I28" s="23">
        <f>ROUND(H28/5,2)</f>
        <v>2</v>
      </c>
      <c r="J28" s="10"/>
      <c r="K28" s="10"/>
      <c r="L28" s="10"/>
      <c r="M28" s="10"/>
      <c r="N28" s="10"/>
    </row>
    <row r="29" spans="1:14" s="11" customFormat="1" ht="52.2" customHeight="1" x14ac:dyDescent="0.3">
      <c r="A29" s="3" t="s">
        <v>35</v>
      </c>
      <c r="B29" s="24" t="s">
        <v>75</v>
      </c>
      <c r="C29" s="2">
        <v>5</v>
      </c>
      <c r="D29" s="2">
        <v>5</v>
      </c>
      <c r="E29" s="2">
        <v>5</v>
      </c>
      <c r="F29" s="2">
        <v>5</v>
      </c>
      <c r="G29" s="2">
        <v>5</v>
      </c>
      <c r="H29" s="2">
        <f>SUM(C29:G29)</f>
        <v>25</v>
      </c>
      <c r="I29" s="23">
        <f t="shared" ref="I29:I30" si="7">ROUND(H29/5,2)</f>
        <v>5</v>
      </c>
      <c r="J29" s="10"/>
      <c r="K29" s="10"/>
      <c r="L29" s="10"/>
      <c r="M29" s="10"/>
      <c r="N29" s="10"/>
    </row>
    <row r="30" spans="1:14" s="11" customFormat="1" ht="52.8" customHeight="1" x14ac:dyDescent="0.3">
      <c r="A30" s="3" t="s">
        <v>36</v>
      </c>
      <c r="B30" s="24" t="s">
        <v>76</v>
      </c>
      <c r="C30" s="2">
        <v>2</v>
      </c>
      <c r="D30" s="2">
        <v>0</v>
      </c>
      <c r="E30" s="2">
        <v>5</v>
      </c>
      <c r="F30" s="2">
        <v>0</v>
      </c>
      <c r="G30" s="2">
        <v>5</v>
      </c>
      <c r="H30" s="2">
        <f>SUM(C30:G30)</f>
        <v>12</v>
      </c>
      <c r="I30" s="23">
        <f t="shared" si="7"/>
        <v>2.4</v>
      </c>
      <c r="J30" s="10"/>
      <c r="K30" s="10"/>
      <c r="L30" s="10"/>
      <c r="M30" s="10"/>
      <c r="N30" s="10"/>
    </row>
    <row r="31" spans="1:14" s="11" customFormat="1" ht="22.5" customHeight="1" x14ac:dyDescent="0.3">
      <c r="A31" s="39" t="s">
        <v>37</v>
      </c>
      <c r="B31" s="39"/>
      <c r="C31" s="20">
        <f t="shared" ref="C31:G31" si="8">C32</f>
        <v>0</v>
      </c>
      <c r="D31" s="20">
        <f t="shared" si="8"/>
        <v>0</v>
      </c>
      <c r="E31" s="20">
        <f t="shared" si="8"/>
        <v>0</v>
      </c>
      <c r="F31" s="20">
        <f t="shared" si="8"/>
        <v>0</v>
      </c>
      <c r="G31" s="20">
        <f t="shared" si="8"/>
        <v>5</v>
      </c>
      <c r="H31" s="20">
        <f>H32</f>
        <v>5</v>
      </c>
      <c r="I31" s="2"/>
      <c r="J31" s="21">
        <v>5</v>
      </c>
      <c r="K31" s="21">
        <v>5</v>
      </c>
      <c r="L31" s="21">
        <v>5</v>
      </c>
      <c r="M31" s="21">
        <v>5</v>
      </c>
      <c r="N31" s="21">
        <v>5</v>
      </c>
    </row>
    <row r="32" spans="1:14" s="11" customFormat="1" ht="35.4" customHeight="1" x14ac:dyDescent="0.3">
      <c r="A32" s="3" t="s">
        <v>38</v>
      </c>
      <c r="B32" s="24" t="s">
        <v>77</v>
      </c>
      <c r="C32" s="2">
        <v>0</v>
      </c>
      <c r="D32" s="2">
        <v>0</v>
      </c>
      <c r="E32" s="2">
        <v>0</v>
      </c>
      <c r="F32" s="2">
        <v>0</v>
      </c>
      <c r="G32" s="2">
        <v>5</v>
      </c>
      <c r="H32" s="2">
        <f>SUM(C32:G32)</f>
        <v>5</v>
      </c>
      <c r="I32" s="23">
        <f>ROUND(H32/5,2)</f>
        <v>1</v>
      </c>
      <c r="J32" s="10"/>
      <c r="K32" s="10"/>
      <c r="L32" s="10"/>
      <c r="M32" s="10"/>
      <c r="N32" s="10"/>
    </row>
    <row r="33" spans="1:14" s="11" customFormat="1" ht="34.799999999999997" customHeight="1" x14ac:dyDescent="0.3">
      <c r="A33" s="39" t="s">
        <v>39</v>
      </c>
      <c r="B33" s="39"/>
      <c r="C33" s="20">
        <f>C34+C35+C36+C37+C38+C39+C40</f>
        <v>28</v>
      </c>
      <c r="D33" s="20">
        <f t="shared" ref="D33:H33" si="9">D34+D35+D36+D37+D38+D39+D40</f>
        <v>22</v>
      </c>
      <c r="E33" s="20">
        <f t="shared" si="9"/>
        <v>10</v>
      </c>
      <c r="F33" s="20">
        <f t="shared" si="9"/>
        <v>25</v>
      </c>
      <c r="G33" s="20">
        <f t="shared" si="9"/>
        <v>35</v>
      </c>
      <c r="H33" s="20">
        <f t="shared" si="9"/>
        <v>120</v>
      </c>
      <c r="I33" s="2"/>
      <c r="J33" s="21">
        <v>35</v>
      </c>
      <c r="K33" s="21">
        <v>35</v>
      </c>
      <c r="L33" s="21">
        <v>10</v>
      </c>
      <c r="M33" s="21">
        <v>35</v>
      </c>
      <c r="N33" s="21">
        <v>35</v>
      </c>
    </row>
    <row r="34" spans="1:14" s="26" customFormat="1" ht="67.95" customHeight="1" x14ac:dyDescent="0.3">
      <c r="A34" s="3" t="s">
        <v>40</v>
      </c>
      <c r="B34" s="3" t="s">
        <v>78</v>
      </c>
      <c r="C34" s="2">
        <v>5</v>
      </c>
      <c r="D34" s="2">
        <v>5</v>
      </c>
      <c r="E34" s="1"/>
      <c r="F34" s="2">
        <v>5</v>
      </c>
      <c r="G34" s="2">
        <v>5</v>
      </c>
      <c r="H34" s="2">
        <f t="shared" ref="H34:H39" si="10">SUM(C34:G34)</f>
        <v>20</v>
      </c>
      <c r="I34" s="23">
        <f>ROUND(H34/4,2)</f>
        <v>5</v>
      </c>
      <c r="J34" s="10"/>
      <c r="K34" s="10"/>
      <c r="L34" s="10"/>
      <c r="M34" s="10"/>
      <c r="N34" s="10"/>
    </row>
    <row r="35" spans="1:14" s="26" customFormat="1" ht="95.4" customHeight="1" x14ac:dyDescent="0.3">
      <c r="A35" s="3" t="s">
        <v>41</v>
      </c>
      <c r="B35" s="3" t="s">
        <v>84</v>
      </c>
      <c r="C35" s="2">
        <v>5</v>
      </c>
      <c r="D35" s="2">
        <v>3</v>
      </c>
      <c r="E35" s="2">
        <v>5</v>
      </c>
      <c r="F35" s="2">
        <v>5</v>
      </c>
      <c r="G35" s="2">
        <v>5</v>
      </c>
      <c r="H35" s="2">
        <f t="shared" si="10"/>
        <v>23</v>
      </c>
      <c r="I35" s="23">
        <f>ROUND(H35/5,2)</f>
        <v>4.5999999999999996</v>
      </c>
      <c r="J35" s="10"/>
      <c r="K35" s="10"/>
      <c r="L35" s="10"/>
      <c r="M35" s="10"/>
      <c r="N35" s="10"/>
    </row>
    <row r="36" spans="1:14" s="26" customFormat="1" ht="132.75" customHeight="1" x14ac:dyDescent="0.3">
      <c r="A36" s="3" t="s">
        <v>42</v>
      </c>
      <c r="B36" s="3" t="s">
        <v>85</v>
      </c>
      <c r="C36" s="2">
        <v>0</v>
      </c>
      <c r="D36" s="2">
        <v>0</v>
      </c>
      <c r="E36" s="2">
        <v>5</v>
      </c>
      <c r="F36" s="2">
        <v>5</v>
      </c>
      <c r="G36" s="2">
        <v>5</v>
      </c>
      <c r="H36" s="2">
        <f t="shared" si="10"/>
        <v>15</v>
      </c>
      <c r="I36" s="23">
        <f>ROUND(H36/5,2)</f>
        <v>3</v>
      </c>
      <c r="J36" s="10"/>
      <c r="K36" s="10"/>
      <c r="L36" s="10"/>
      <c r="M36" s="10"/>
      <c r="N36" s="10"/>
    </row>
    <row r="37" spans="1:14" s="26" customFormat="1" ht="131.25" customHeight="1" x14ac:dyDescent="0.3">
      <c r="A37" s="3" t="s">
        <v>52</v>
      </c>
      <c r="B37" s="3" t="s">
        <v>81</v>
      </c>
      <c r="C37" s="2">
        <v>4</v>
      </c>
      <c r="D37" s="2">
        <v>2</v>
      </c>
      <c r="E37" s="1"/>
      <c r="F37" s="2">
        <v>0</v>
      </c>
      <c r="G37" s="2">
        <v>5</v>
      </c>
      <c r="H37" s="2">
        <f t="shared" si="10"/>
        <v>11</v>
      </c>
      <c r="I37" s="23">
        <f>ROUND(H37/4,2)</f>
        <v>2.75</v>
      </c>
      <c r="J37" s="10"/>
      <c r="K37" s="10"/>
      <c r="L37" s="10"/>
      <c r="M37" s="10"/>
      <c r="N37" s="10"/>
    </row>
    <row r="38" spans="1:14" s="26" customFormat="1" ht="37.200000000000003" customHeight="1" x14ac:dyDescent="0.3">
      <c r="A38" s="3" t="s">
        <v>53</v>
      </c>
      <c r="B38" s="3" t="s">
        <v>82</v>
      </c>
      <c r="C38" s="2">
        <v>4</v>
      </c>
      <c r="D38" s="2">
        <v>4</v>
      </c>
      <c r="E38" s="1"/>
      <c r="F38" s="2">
        <v>5</v>
      </c>
      <c r="G38" s="2">
        <v>5</v>
      </c>
      <c r="H38" s="2">
        <f t="shared" si="10"/>
        <v>18</v>
      </c>
      <c r="I38" s="23">
        <f t="shared" ref="I38:I40" si="11">ROUND(H38/4,2)</f>
        <v>4.5</v>
      </c>
      <c r="J38" s="10"/>
      <c r="K38" s="10"/>
      <c r="L38" s="10"/>
      <c r="M38" s="10"/>
      <c r="N38" s="10"/>
    </row>
    <row r="39" spans="1:14" s="26" customFormat="1" ht="35.4" customHeight="1" x14ac:dyDescent="0.3">
      <c r="A39" s="3" t="s">
        <v>54</v>
      </c>
      <c r="B39" s="3" t="s">
        <v>83</v>
      </c>
      <c r="C39" s="2">
        <v>5</v>
      </c>
      <c r="D39" s="2">
        <v>5</v>
      </c>
      <c r="E39" s="1"/>
      <c r="F39" s="2">
        <v>5</v>
      </c>
      <c r="G39" s="2">
        <v>5</v>
      </c>
      <c r="H39" s="2">
        <f t="shared" si="10"/>
        <v>20</v>
      </c>
      <c r="I39" s="23">
        <f t="shared" si="11"/>
        <v>5</v>
      </c>
      <c r="J39" s="10"/>
      <c r="K39" s="10"/>
      <c r="L39" s="10"/>
      <c r="M39" s="10"/>
      <c r="N39" s="10"/>
    </row>
    <row r="40" spans="1:14" s="26" customFormat="1" ht="35.4" customHeight="1" x14ac:dyDescent="0.3">
      <c r="A40" s="3" t="s">
        <v>86</v>
      </c>
      <c r="B40" s="3" t="s">
        <v>87</v>
      </c>
      <c r="C40" s="2">
        <v>5</v>
      </c>
      <c r="D40" s="2">
        <v>3</v>
      </c>
      <c r="E40" s="1"/>
      <c r="F40" s="2">
        <v>0</v>
      </c>
      <c r="G40" s="2">
        <v>5</v>
      </c>
      <c r="H40" s="2">
        <f>SUM(C40:G40)</f>
        <v>13</v>
      </c>
      <c r="I40" s="23">
        <f t="shared" si="11"/>
        <v>3.25</v>
      </c>
      <c r="J40" s="10"/>
      <c r="K40" s="10"/>
      <c r="L40" s="10"/>
      <c r="M40" s="10"/>
      <c r="N40" s="10"/>
    </row>
    <row r="41" spans="1:14" s="30" customFormat="1" ht="16.2" x14ac:dyDescent="0.3">
      <c r="A41" s="27"/>
      <c r="B41" s="28" t="s">
        <v>3</v>
      </c>
      <c r="C41" s="29">
        <f>SUM(C7,C10,C13,C19,C25,C27,C31,C33)</f>
        <v>98</v>
      </c>
      <c r="D41" s="29">
        <f t="shared" ref="D41:H41" si="12">SUM(D7,D10,D13,D19,D25,D27,D31,D33)</f>
        <v>89</v>
      </c>
      <c r="E41" s="29">
        <f t="shared" si="12"/>
        <v>76</v>
      </c>
      <c r="F41" s="29">
        <f t="shared" si="12"/>
        <v>87</v>
      </c>
      <c r="G41" s="29">
        <f t="shared" si="12"/>
        <v>119</v>
      </c>
      <c r="H41" s="29">
        <f t="shared" si="12"/>
        <v>469</v>
      </c>
      <c r="I41" s="29"/>
    </row>
    <row r="42" spans="1:14" s="11" customFormat="1" ht="15.6" x14ac:dyDescent="0.3">
      <c r="A42" s="5"/>
      <c r="B42" s="24" t="s">
        <v>6</v>
      </c>
      <c r="C42" s="2">
        <v>125</v>
      </c>
      <c r="D42" s="2">
        <v>125</v>
      </c>
      <c r="E42" s="2">
        <v>105</v>
      </c>
      <c r="F42" s="2">
        <v>120</v>
      </c>
      <c r="G42" s="2">
        <v>120</v>
      </c>
      <c r="H42" s="2">
        <f>SUM(C42:G42)</f>
        <v>595</v>
      </c>
      <c r="I42" s="2"/>
      <c r="J42" s="21">
        <f>SUM(J7:J41)</f>
        <v>125</v>
      </c>
      <c r="K42" s="21">
        <f t="shared" ref="K42:N42" si="13">SUM(K7:K41)</f>
        <v>125</v>
      </c>
      <c r="L42" s="21">
        <f t="shared" si="13"/>
        <v>105</v>
      </c>
      <c r="M42" s="21">
        <f t="shared" si="13"/>
        <v>120</v>
      </c>
      <c r="N42" s="21">
        <f t="shared" si="13"/>
        <v>120</v>
      </c>
    </row>
    <row r="43" spans="1:14" s="11" customFormat="1" ht="40.950000000000003" customHeight="1" x14ac:dyDescent="0.3">
      <c r="A43" s="5"/>
      <c r="B43" s="24" t="s">
        <v>5</v>
      </c>
      <c r="C43" s="31">
        <f>C41/C42</f>
        <v>0.78400000000000003</v>
      </c>
      <c r="D43" s="31">
        <f t="shared" ref="D43:G43" si="14">D41/D42</f>
        <v>0.71199999999999997</v>
      </c>
      <c r="E43" s="31">
        <f t="shared" si="14"/>
        <v>0.72380952380952379</v>
      </c>
      <c r="F43" s="31">
        <f t="shared" si="14"/>
        <v>0.72499999999999998</v>
      </c>
      <c r="G43" s="31">
        <f t="shared" si="14"/>
        <v>0.9916666666666667</v>
      </c>
      <c r="H43" s="31">
        <f>H41/H42</f>
        <v>0.78823529411764703</v>
      </c>
      <c r="I43" s="2"/>
    </row>
    <row r="44" spans="1:14" s="11" customFormat="1" ht="15.6" x14ac:dyDescent="0.3">
      <c r="A44" s="5"/>
      <c r="B44" s="24" t="s">
        <v>8</v>
      </c>
      <c r="C44" s="32">
        <f>C43*5</f>
        <v>3.92</v>
      </c>
      <c r="D44" s="32">
        <f t="shared" ref="D44:F44" si="15">D43*5</f>
        <v>3.5599999999999996</v>
      </c>
      <c r="E44" s="32">
        <f t="shared" si="15"/>
        <v>3.6190476190476191</v>
      </c>
      <c r="F44" s="32">
        <f t="shared" si="15"/>
        <v>3.625</v>
      </c>
      <c r="G44" s="32">
        <f>G43*5</f>
        <v>4.9583333333333339</v>
      </c>
      <c r="H44" s="32">
        <f>SUM(C44:G44)</f>
        <v>19.682380952380953</v>
      </c>
      <c r="I44" s="32"/>
    </row>
    <row r="45" spans="1:14" s="11" customFormat="1" ht="15.6" x14ac:dyDescent="0.3">
      <c r="A45" s="5"/>
      <c r="B45" s="24" t="s">
        <v>7</v>
      </c>
      <c r="C45" s="2"/>
      <c r="D45" s="2"/>
      <c r="E45" s="2"/>
      <c r="F45" s="2"/>
      <c r="G45" s="2"/>
      <c r="H45" s="2"/>
      <c r="I45" s="33">
        <f>ROUND(H44/5,1)</f>
        <v>3.9</v>
      </c>
    </row>
    <row r="46" spans="1:14" s="11" customFormat="1" x14ac:dyDescent="0.3"/>
    <row r="47" spans="1:14" s="11" customFormat="1" x14ac:dyDescent="0.3"/>
    <row r="48" spans="1:14" s="11" customFormat="1" x14ac:dyDescent="0.3">
      <c r="A48" s="37"/>
      <c r="B48" s="11" t="s">
        <v>79</v>
      </c>
      <c r="C48" s="11">
        <v>2</v>
      </c>
      <c r="D48" s="11">
        <v>5</v>
      </c>
      <c r="E48" s="11">
        <v>4</v>
      </c>
      <c r="F48" s="11">
        <v>3</v>
      </c>
      <c r="G48" s="11">
        <v>1</v>
      </c>
    </row>
    <row r="49" s="11" customFormat="1" x14ac:dyDescent="0.3"/>
    <row r="50" s="11" customFormat="1" x14ac:dyDescent="0.3"/>
    <row r="51" s="11" customFormat="1" x14ac:dyDescent="0.3"/>
    <row r="52" s="11" customFormat="1" x14ac:dyDescent="0.3"/>
    <row r="53" s="11" customFormat="1" x14ac:dyDescent="0.3"/>
    <row r="54" s="11" customFormat="1" x14ac:dyDescent="0.3"/>
    <row r="55" s="11" customFormat="1" x14ac:dyDescent="0.3"/>
  </sheetData>
  <mergeCells count="16">
    <mergeCell ref="J4:N4"/>
    <mergeCell ref="A33:B33"/>
    <mergeCell ref="A27:B27"/>
    <mergeCell ref="A31:B31"/>
    <mergeCell ref="A1:I1"/>
    <mergeCell ref="A2:I2"/>
    <mergeCell ref="A7:B7"/>
    <mergeCell ref="A19:B19"/>
    <mergeCell ref="A25:B25"/>
    <mergeCell ref="C4:G4"/>
    <mergeCell ref="B4:B5"/>
    <mergeCell ref="H4:H5"/>
    <mergeCell ref="I4:I5"/>
    <mergeCell ref="A4:A5"/>
    <mergeCell ref="A10:B10"/>
    <mergeCell ref="A13:B13"/>
  </mergeCells>
  <pageMargins left="0.31496062992125984" right="0.11811023622047245" top="0.94488188976377963" bottom="0.35433070866141736" header="0" footer="0"/>
  <pageSetup paperSize="9" scale="6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77" zoomScaleNormal="77" workbookViewId="0">
      <pane xSplit="2" ySplit="6" topLeftCell="C34" activePane="bottomRight" state="frozen"/>
      <selection pane="topRight" activeCell="C1" sqref="C1"/>
      <selection pane="bottomLeft" activeCell="A5" sqref="A5"/>
      <selection pane="bottomRight" activeCell="B52" sqref="B52:B53"/>
    </sheetView>
  </sheetViews>
  <sheetFormatPr defaultRowHeight="14.4" x14ac:dyDescent="0.3"/>
  <cols>
    <col min="1" max="1" width="5.6640625" style="11" customWidth="1"/>
    <col min="2" max="2" width="95.6640625" style="11" customWidth="1"/>
    <col min="3" max="3" width="16.44140625" style="12" customWidth="1"/>
    <col min="4" max="4" width="13.88671875" style="12" customWidth="1"/>
    <col min="5" max="5" width="12.33203125" style="12" customWidth="1"/>
    <col min="6" max="6" width="9" style="12" customWidth="1"/>
    <col min="7" max="7" width="10.88671875" style="12" customWidth="1"/>
    <col min="8" max="16384" width="8.88671875" style="12"/>
  </cols>
  <sheetData>
    <row r="1" spans="1:10" ht="17.399999999999999" x14ac:dyDescent="0.3">
      <c r="A1" s="40" t="s">
        <v>9</v>
      </c>
      <c r="B1" s="40"/>
      <c r="C1" s="40"/>
      <c r="D1" s="40"/>
      <c r="E1" s="40"/>
      <c r="F1" s="40"/>
      <c r="G1" s="40"/>
    </row>
    <row r="2" spans="1:10" s="11" customFormat="1" ht="43.95" customHeight="1" x14ac:dyDescent="0.3">
      <c r="A2" s="41" t="s">
        <v>70</v>
      </c>
      <c r="B2" s="41"/>
      <c r="C2" s="41"/>
      <c r="D2" s="41"/>
      <c r="E2" s="41"/>
      <c r="F2" s="41"/>
      <c r="G2" s="41"/>
    </row>
    <row r="3" spans="1:10" s="11" customFormat="1" ht="19.5" customHeight="1" x14ac:dyDescent="0.3">
      <c r="A3" s="13"/>
      <c r="B3" s="13"/>
      <c r="C3" s="13"/>
      <c r="D3" s="13"/>
      <c r="E3" s="13"/>
      <c r="F3" s="13"/>
      <c r="G3" s="14" t="s">
        <v>43</v>
      </c>
    </row>
    <row r="4" spans="1:10" s="15" customFormat="1" ht="36" customHeight="1" x14ac:dyDescent="0.3">
      <c r="A4" s="42" t="s">
        <v>0</v>
      </c>
      <c r="B4" s="42" t="s">
        <v>1</v>
      </c>
      <c r="C4" s="38"/>
      <c r="D4" s="38"/>
      <c r="E4" s="38"/>
      <c r="F4" s="38" t="s">
        <v>2</v>
      </c>
      <c r="G4" s="38" t="s">
        <v>4</v>
      </c>
      <c r="H4" s="44" t="s">
        <v>6</v>
      </c>
      <c r="I4" s="44"/>
      <c r="J4" s="44"/>
    </row>
    <row r="5" spans="1:10" s="15" customFormat="1" ht="83.4" x14ac:dyDescent="0.3">
      <c r="A5" s="42"/>
      <c r="B5" s="42"/>
      <c r="C5" s="16" t="s">
        <v>49</v>
      </c>
      <c r="D5" s="16" t="s">
        <v>50</v>
      </c>
      <c r="E5" s="16" t="s">
        <v>51</v>
      </c>
      <c r="F5" s="38"/>
      <c r="G5" s="38"/>
      <c r="H5" s="16" t="s">
        <v>49</v>
      </c>
      <c r="I5" s="16" t="s">
        <v>50</v>
      </c>
      <c r="J5" s="16" t="s">
        <v>51</v>
      </c>
    </row>
    <row r="6" spans="1:10" s="19" customFormat="1" ht="15.6" x14ac:dyDescent="0.3">
      <c r="A6" s="17">
        <v>1</v>
      </c>
      <c r="B6" s="17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34"/>
      <c r="I6" s="34"/>
      <c r="J6" s="34"/>
    </row>
    <row r="7" spans="1:10" s="11" customFormat="1" ht="18.75" customHeight="1" x14ac:dyDescent="0.3">
      <c r="A7" s="39" t="s">
        <v>71</v>
      </c>
      <c r="B7" s="39"/>
      <c r="C7" s="7">
        <f>SUM(C8:C9)</f>
        <v>10</v>
      </c>
      <c r="D7" s="7">
        <f t="shared" ref="D7:F7" si="0">SUM(D8:D9)</f>
        <v>10</v>
      </c>
      <c r="E7" s="7">
        <f t="shared" si="0"/>
        <v>10</v>
      </c>
      <c r="F7" s="7">
        <f t="shared" si="0"/>
        <v>30</v>
      </c>
      <c r="G7" s="5"/>
      <c r="H7" s="35">
        <v>10</v>
      </c>
      <c r="I7" s="35">
        <v>10</v>
      </c>
      <c r="J7" s="35">
        <v>10</v>
      </c>
    </row>
    <row r="8" spans="1:10" s="11" customFormat="1" ht="33" customHeight="1" x14ac:dyDescent="0.3">
      <c r="A8" s="3" t="s">
        <v>13</v>
      </c>
      <c r="B8" s="22" t="s">
        <v>55</v>
      </c>
      <c r="C8" s="5">
        <v>5</v>
      </c>
      <c r="D8" s="5">
        <v>5</v>
      </c>
      <c r="E8" s="5">
        <v>5</v>
      </c>
      <c r="F8" s="5">
        <f>SUM(C8:E8)</f>
        <v>15</v>
      </c>
      <c r="G8" s="6">
        <f>ROUND(F8/3,2)</f>
        <v>5</v>
      </c>
    </row>
    <row r="9" spans="1:10" s="11" customFormat="1" ht="37.200000000000003" customHeight="1" x14ac:dyDescent="0.3">
      <c r="A9" s="3" t="s">
        <v>14</v>
      </c>
      <c r="B9" s="24" t="s">
        <v>11</v>
      </c>
      <c r="C9" s="5">
        <v>5</v>
      </c>
      <c r="D9" s="5">
        <v>5</v>
      </c>
      <c r="E9" s="5">
        <v>5</v>
      </c>
      <c r="F9" s="5">
        <f>SUM(C9:E9)</f>
        <v>15</v>
      </c>
      <c r="G9" s="6">
        <f>ROUND(F9/3,2)</f>
        <v>5</v>
      </c>
    </row>
    <row r="10" spans="1:10" s="11" customFormat="1" ht="24" customHeight="1" x14ac:dyDescent="0.3">
      <c r="A10" s="43" t="s">
        <v>61</v>
      </c>
      <c r="B10" s="43"/>
      <c r="C10" s="7">
        <f>SUM(C11:C12)</f>
        <v>5</v>
      </c>
      <c r="D10" s="7">
        <f t="shared" ref="D10:F10" si="1">SUM(D11:D12)</f>
        <v>5</v>
      </c>
      <c r="E10" s="7">
        <f t="shared" si="1"/>
        <v>5</v>
      </c>
      <c r="F10" s="7">
        <f t="shared" si="1"/>
        <v>15</v>
      </c>
      <c r="G10" s="5"/>
      <c r="H10" s="35">
        <v>5</v>
      </c>
      <c r="I10" s="35">
        <v>5</v>
      </c>
      <c r="J10" s="35">
        <v>5</v>
      </c>
    </row>
    <row r="11" spans="1:10" s="11" customFormat="1" ht="47.4" customHeight="1" x14ac:dyDescent="0.3">
      <c r="A11" s="3" t="s">
        <v>15</v>
      </c>
      <c r="B11" s="24" t="s">
        <v>12</v>
      </c>
      <c r="C11" s="8"/>
      <c r="D11" s="4"/>
      <c r="E11" s="4"/>
      <c r="F11" s="5">
        <f>SUM(C11:E11)</f>
        <v>0</v>
      </c>
      <c r="G11" s="6">
        <f>ROUND(F11/2,2)</f>
        <v>0</v>
      </c>
    </row>
    <row r="12" spans="1:10" s="11" customFormat="1" ht="35.4" customHeight="1" x14ac:dyDescent="0.3">
      <c r="A12" s="25" t="s">
        <v>16</v>
      </c>
      <c r="B12" s="24" t="s">
        <v>17</v>
      </c>
      <c r="C12" s="5">
        <v>5</v>
      </c>
      <c r="D12" s="5">
        <v>5</v>
      </c>
      <c r="E12" s="5">
        <v>5</v>
      </c>
      <c r="F12" s="5">
        <f>SUM(C12:E12)</f>
        <v>15</v>
      </c>
      <c r="G12" s="6">
        <f>ROUND(F12/3,2)</f>
        <v>5</v>
      </c>
    </row>
    <row r="13" spans="1:10" s="11" customFormat="1" ht="18.600000000000001" customHeight="1" x14ac:dyDescent="0.3">
      <c r="A13" s="43" t="s">
        <v>62</v>
      </c>
      <c r="B13" s="43"/>
      <c r="C13" s="7">
        <f>SUM(C14:C17)</f>
        <v>6</v>
      </c>
      <c r="D13" s="7">
        <f t="shared" ref="D13:F13" si="2">SUM(D14:D17)</f>
        <v>14</v>
      </c>
      <c r="E13" s="7">
        <f t="shared" si="2"/>
        <v>14</v>
      </c>
      <c r="F13" s="7">
        <f t="shared" si="2"/>
        <v>34</v>
      </c>
      <c r="G13" s="5"/>
      <c r="H13" s="35">
        <v>15</v>
      </c>
      <c r="I13" s="35">
        <v>15</v>
      </c>
      <c r="J13" s="35">
        <v>15</v>
      </c>
    </row>
    <row r="14" spans="1:10" s="11" customFormat="1" ht="36.6" customHeight="1" x14ac:dyDescent="0.3">
      <c r="A14" s="3" t="s">
        <v>18</v>
      </c>
      <c r="B14" s="24" t="s">
        <v>19</v>
      </c>
      <c r="C14" s="5">
        <v>3</v>
      </c>
      <c r="D14" s="5">
        <v>5</v>
      </c>
      <c r="E14" s="5">
        <v>5</v>
      </c>
      <c r="F14" s="5">
        <f>SUM(C14:E14)</f>
        <v>13</v>
      </c>
      <c r="G14" s="6">
        <f>ROUND(F14/3,2)</f>
        <v>4.33</v>
      </c>
    </row>
    <row r="15" spans="1:10" s="11" customFormat="1" ht="51" customHeight="1" x14ac:dyDescent="0.3">
      <c r="A15" s="3" t="s">
        <v>20</v>
      </c>
      <c r="B15" s="24" t="s">
        <v>21</v>
      </c>
      <c r="C15" s="5">
        <v>3</v>
      </c>
      <c r="D15" s="5">
        <v>5</v>
      </c>
      <c r="E15" s="5">
        <v>4</v>
      </c>
      <c r="F15" s="5">
        <f>SUM(C15:E15)</f>
        <v>12</v>
      </c>
      <c r="G15" s="6">
        <f>ROUND(F15/3,2)</f>
        <v>4</v>
      </c>
    </row>
    <row r="16" spans="1:10" s="11" customFormat="1" ht="22.95" customHeight="1" x14ac:dyDescent="0.3">
      <c r="A16" s="3" t="s">
        <v>22</v>
      </c>
      <c r="B16" s="24" t="s">
        <v>23</v>
      </c>
      <c r="C16" s="5">
        <v>0</v>
      </c>
      <c r="D16" s="5">
        <v>4</v>
      </c>
      <c r="E16" s="5">
        <v>5</v>
      </c>
      <c r="F16" s="5">
        <f t="shared" ref="F16:F18" si="3">SUM(C16:E16)</f>
        <v>9</v>
      </c>
      <c r="G16" s="6">
        <f t="shared" ref="G16:G18" si="4">ROUND(F16/3,2)</f>
        <v>3</v>
      </c>
    </row>
    <row r="17" spans="1:10" s="11" customFormat="1" ht="17.399999999999999" customHeight="1" x14ac:dyDescent="0.3">
      <c r="A17" s="3" t="s">
        <v>24</v>
      </c>
      <c r="B17" s="24" t="s">
        <v>25</v>
      </c>
      <c r="C17" s="4"/>
      <c r="D17" s="4"/>
      <c r="E17" s="4"/>
      <c r="F17" s="5">
        <f t="shared" si="3"/>
        <v>0</v>
      </c>
      <c r="G17" s="6">
        <f t="shared" si="4"/>
        <v>0</v>
      </c>
    </row>
    <row r="18" spans="1:10" s="11" customFormat="1" ht="17.399999999999999" customHeight="1" x14ac:dyDescent="0.3">
      <c r="A18" s="3" t="s">
        <v>68</v>
      </c>
      <c r="B18" s="24" t="s">
        <v>69</v>
      </c>
      <c r="C18" s="4"/>
      <c r="D18" s="4"/>
      <c r="E18" s="4"/>
      <c r="F18" s="5">
        <f t="shared" si="3"/>
        <v>0</v>
      </c>
      <c r="G18" s="6">
        <f t="shared" si="4"/>
        <v>0</v>
      </c>
    </row>
    <row r="19" spans="1:10" s="11" customFormat="1" ht="18" customHeight="1" x14ac:dyDescent="0.3">
      <c r="A19" s="39" t="s">
        <v>72</v>
      </c>
      <c r="B19" s="39"/>
      <c r="C19" s="7">
        <f>SUM(C20:C24)</f>
        <v>25</v>
      </c>
      <c r="D19" s="7">
        <f t="shared" ref="D19:F19" si="5">SUM(D20:D24)</f>
        <v>20</v>
      </c>
      <c r="E19" s="7">
        <f t="shared" si="5"/>
        <v>20</v>
      </c>
      <c r="F19" s="7">
        <f t="shared" si="5"/>
        <v>65</v>
      </c>
      <c r="G19" s="5"/>
      <c r="H19" s="35">
        <v>25</v>
      </c>
      <c r="I19" s="35">
        <v>25</v>
      </c>
      <c r="J19" s="35">
        <v>25</v>
      </c>
    </row>
    <row r="20" spans="1:10" s="11" customFormat="1" ht="52.95" customHeight="1" x14ac:dyDescent="0.3">
      <c r="A20" s="3" t="s">
        <v>26</v>
      </c>
      <c r="B20" s="24" t="s">
        <v>63</v>
      </c>
      <c r="C20" s="5">
        <v>5</v>
      </c>
      <c r="D20" s="5">
        <v>5</v>
      </c>
      <c r="E20" s="5">
        <v>5</v>
      </c>
      <c r="F20" s="5">
        <f>SUM(C20:E20)</f>
        <v>15</v>
      </c>
      <c r="G20" s="6">
        <f>ROUND(F20/3,2)</f>
        <v>5</v>
      </c>
    </row>
    <row r="21" spans="1:10" s="11" customFormat="1" ht="37.950000000000003" customHeight="1" x14ac:dyDescent="0.3">
      <c r="A21" s="3" t="s">
        <v>27</v>
      </c>
      <c r="B21" s="24" t="s">
        <v>64</v>
      </c>
      <c r="C21" s="5">
        <v>5</v>
      </c>
      <c r="D21" s="5">
        <v>5</v>
      </c>
      <c r="E21" s="5">
        <v>5</v>
      </c>
      <c r="F21" s="5">
        <f t="shared" ref="F21:F23" si="6">SUM(C21:E21)</f>
        <v>15</v>
      </c>
      <c r="G21" s="6">
        <f>ROUND(F21/3,2)</f>
        <v>5</v>
      </c>
    </row>
    <row r="22" spans="1:10" s="11" customFormat="1" ht="36.6" customHeight="1" x14ac:dyDescent="0.3">
      <c r="A22" s="3" t="s">
        <v>28</v>
      </c>
      <c r="B22" s="24" t="s">
        <v>65</v>
      </c>
      <c r="C22" s="5">
        <v>5</v>
      </c>
      <c r="D22" s="5">
        <v>0</v>
      </c>
      <c r="E22" s="5">
        <v>0</v>
      </c>
      <c r="F22" s="5">
        <f t="shared" si="6"/>
        <v>5</v>
      </c>
      <c r="G22" s="6">
        <f>ROUND(F22/3,2)</f>
        <v>1.67</v>
      </c>
    </row>
    <row r="23" spans="1:10" s="11" customFormat="1" ht="33.6" customHeight="1" x14ac:dyDescent="0.3">
      <c r="A23" s="3" t="s">
        <v>29</v>
      </c>
      <c r="B23" s="24" t="s">
        <v>66</v>
      </c>
      <c r="C23" s="5">
        <v>5</v>
      </c>
      <c r="D23" s="5">
        <v>5</v>
      </c>
      <c r="E23" s="5">
        <v>5</v>
      </c>
      <c r="F23" s="5">
        <f t="shared" si="6"/>
        <v>15</v>
      </c>
      <c r="G23" s="6">
        <f>ROUND(F23/3,2)</f>
        <v>5</v>
      </c>
    </row>
    <row r="24" spans="1:10" s="11" customFormat="1" ht="36.6" customHeight="1" x14ac:dyDescent="0.3">
      <c r="A24" s="3" t="s">
        <v>30</v>
      </c>
      <c r="B24" s="24" t="s">
        <v>67</v>
      </c>
      <c r="C24" s="5">
        <v>5</v>
      </c>
      <c r="D24" s="5">
        <v>5</v>
      </c>
      <c r="E24" s="5">
        <v>5</v>
      </c>
      <c r="F24" s="5">
        <f t="shared" ref="F24:F40" si="7">SUM(C24:E24)</f>
        <v>15</v>
      </c>
      <c r="G24" s="6">
        <f>ROUND(F24/3,2)</f>
        <v>5</v>
      </c>
    </row>
    <row r="25" spans="1:10" s="11" customFormat="1" ht="22.95" customHeight="1" x14ac:dyDescent="0.3">
      <c r="A25" s="39" t="s">
        <v>31</v>
      </c>
      <c r="B25" s="39"/>
      <c r="C25" s="7">
        <f>C26</f>
        <v>5</v>
      </c>
      <c r="D25" s="7">
        <f t="shared" ref="D25:F25" si="8">D26</f>
        <v>5</v>
      </c>
      <c r="E25" s="7">
        <f t="shared" si="8"/>
        <v>5</v>
      </c>
      <c r="F25" s="7">
        <f t="shared" si="8"/>
        <v>15</v>
      </c>
      <c r="G25" s="5"/>
      <c r="H25" s="35">
        <v>5</v>
      </c>
      <c r="I25" s="35">
        <v>5</v>
      </c>
      <c r="J25" s="35">
        <v>5</v>
      </c>
    </row>
    <row r="26" spans="1:10" s="11" customFormat="1" ht="24" customHeight="1" x14ac:dyDescent="0.3">
      <c r="A26" s="3" t="s">
        <v>32</v>
      </c>
      <c r="B26" s="24" t="s">
        <v>73</v>
      </c>
      <c r="C26" s="5">
        <v>5</v>
      </c>
      <c r="D26" s="5">
        <v>5</v>
      </c>
      <c r="E26" s="5">
        <v>5</v>
      </c>
      <c r="F26" s="5">
        <f t="shared" si="7"/>
        <v>15</v>
      </c>
      <c r="G26" s="6">
        <f>ROUND(F26/3,2)</f>
        <v>5</v>
      </c>
    </row>
    <row r="27" spans="1:10" s="11" customFormat="1" ht="19.95" customHeight="1" x14ac:dyDescent="0.3">
      <c r="A27" s="39" t="s">
        <v>33</v>
      </c>
      <c r="B27" s="39"/>
      <c r="C27" s="7">
        <f>SUM(C28:C30)</f>
        <v>5</v>
      </c>
      <c r="D27" s="7">
        <f t="shared" ref="D27:F27" si="9">SUM(D28:D30)</f>
        <v>5</v>
      </c>
      <c r="E27" s="7">
        <f t="shared" si="9"/>
        <v>0</v>
      </c>
      <c r="F27" s="7">
        <f t="shared" si="9"/>
        <v>10</v>
      </c>
      <c r="G27" s="5"/>
      <c r="H27" s="35">
        <v>5</v>
      </c>
      <c r="I27" s="35">
        <v>5</v>
      </c>
      <c r="J27" s="35">
        <v>0</v>
      </c>
    </row>
    <row r="28" spans="1:10" s="11" customFormat="1" ht="78" x14ac:dyDescent="0.3">
      <c r="A28" s="3" t="s">
        <v>34</v>
      </c>
      <c r="B28" s="24" t="s">
        <v>74</v>
      </c>
      <c r="C28" s="4"/>
      <c r="D28" s="4"/>
      <c r="E28" s="4"/>
      <c r="F28" s="5"/>
      <c r="G28" s="5"/>
    </row>
    <row r="29" spans="1:10" s="11" customFormat="1" ht="43.2" customHeight="1" x14ac:dyDescent="0.3">
      <c r="A29" s="3" t="s">
        <v>35</v>
      </c>
      <c r="B29" s="24" t="s">
        <v>75</v>
      </c>
      <c r="C29" s="5">
        <v>5</v>
      </c>
      <c r="D29" s="5">
        <v>5</v>
      </c>
      <c r="E29" s="4"/>
      <c r="F29" s="5">
        <f t="shared" si="7"/>
        <v>10</v>
      </c>
      <c r="G29" s="6">
        <f>ROUND(F29/2,2)</f>
        <v>5</v>
      </c>
    </row>
    <row r="30" spans="1:10" s="11" customFormat="1" ht="31.2" x14ac:dyDescent="0.3">
      <c r="A30" s="3" t="s">
        <v>36</v>
      </c>
      <c r="B30" s="24" t="s">
        <v>76</v>
      </c>
      <c r="C30" s="4"/>
      <c r="D30" s="4"/>
      <c r="E30" s="4"/>
      <c r="F30" s="5"/>
      <c r="G30" s="5"/>
    </row>
    <row r="31" spans="1:10" s="11" customFormat="1" ht="22.5" customHeight="1" x14ac:dyDescent="0.3">
      <c r="A31" s="39" t="s">
        <v>37</v>
      </c>
      <c r="B31" s="39"/>
      <c r="C31" s="7">
        <f>C32</f>
        <v>5</v>
      </c>
      <c r="D31" s="7">
        <f t="shared" ref="D31:E31" si="10">D32</f>
        <v>5</v>
      </c>
      <c r="E31" s="7">
        <f t="shared" si="10"/>
        <v>5</v>
      </c>
      <c r="F31" s="7">
        <f>F32</f>
        <v>15</v>
      </c>
      <c r="G31" s="5"/>
      <c r="H31" s="35">
        <v>5</v>
      </c>
      <c r="I31" s="35">
        <v>5</v>
      </c>
      <c r="J31" s="35">
        <v>5</v>
      </c>
    </row>
    <row r="32" spans="1:10" s="11" customFormat="1" ht="25.2" customHeight="1" x14ac:dyDescent="0.3">
      <c r="A32" s="3" t="s">
        <v>38</v>
      </c>
      <c r="B32" s="24" t="s">
        <v>77</v>
      </c>
      <c r="C32" s="5">
        <v>5</v>
      </c>
      <c r="D32" s="5">
        <v>5</v>
      </c>
      <c r="E32" s="5">
        <v>5</v>
      </c>
      <c r="F32" s="5">
        <f t="shared" si="7"/>
        <v>15</v>
      </c>
      <c r="G32" s="6">
        <f>ROUND(F32/3,2)</f>
        <v>5</v>
      </c>
    </row>
    <row r="33" spans="1:10" s="11" customFormat="1" ht="35.4" customHeight="1" x14ac:dyDescent="0.3">
      <c r="A33" s="39" t="s">
        <v>39</v>
      </c>
      <c r="B33" s="39"/>
      <c r="C33" s="7">
        <f>SUM(C34:C40)</f>
        <v>0</v>
      </c>
      <c r="D33" s="7">
        <f>SUM(D34:D40)</f>
        <v>0</v>
      </c>
      <c r="E33" s="7">
        <f>SUM(E34:E40)</f>
        <v>0</v>
      </c>
      <c r="F33" s="7">
        <f t="shared" ref="F33" si="11">SUM(F34:F39)</f>
        <v>0</v>
      </c>
      <c r="G33" s="5"/>
      <c r="H33" s="35">
        <v>0</v>
      </c>
      <c r="I33" s="35">
        <v>0</v>
      </c>
      <c r="J33" s="35">
        <v>0</v>
      </c>
    </row>
    <row r="34" spans="1:10" s="26" customFormat="1" ht="52.2" customHeight="1" x14ac:dyDescent="0.3">
      <c r="A34" s="3" t="s">
        <v>40</v>
      </c>
      <c r="B34" s="3" t="s">
        <v>78</v>
      </c>
      <c r="C34" s="4"/>
      <c r="D34" s="4"/>
      <c r="E34" s="4"/>
      <c r="F34" s="5">
        <f t="shared" si="7"/>
        <v>0</v>
      </c>
      <c r="G34" s="5"/>
    </row>
    <row r="35" spans="1:10" s="26" customFormat="1" ht="85.2" customHeight="1" x14ac:dyDescent="0.3">
      <c r="A35" s="3" t="s">
        <v>41</v>
      </c>
      <c r="B35" s="3" t="s">
        <v>84</v>
      </c>
      <c r="C35" s="4"/>
      <c r="D35" s="4"/>
      <c r="E35" s="4"/>
      <c r="F35" s="5">
        <f t="shared" si="7"/>
        <v>0</v>
      </c>
      <c r="G35" s="5"/>
    </row>
    <row r="36" spans="1:10" s="26" customFormat="1" ht="96" customHeight="1" x14ac:dyDescent="0.3">
      <c r="A36" s="3" t="s">
        <v>42</v>
      </c>
      <c r="B36" s="3" t="s">
        <v>85</v>
      </c>
      <c r="C36" s="4"/>
      <c r="D36" s="4"/>
      <c r="E36" s="4"/>
      <c r="F36" s="5">
        <f t="shared" si="7"/>
        <v>0</v>
      </c>
      <c r="G36" s="5"/>
    </row>
    <row r="37" spans="1:10" s="26" customFormat="1" ht="64.2" customHeight="1" x14ac:dyDescent="0.3">
      <c r="A37" s="3" t="s">
        <v>52</v>
      </c>
      <c r="B37" s="3" t="s">
        <v>81</v>
      </c>
      <c r="C37" s="4"/>
      <c r="D37" s="4"/>
      <c r="E37" s="4"/>
      <c r="F37" s="5">
        <f t="shared" si="7"/>
        <v>0</v>
      </c>
      <c r="G37" s="5"/>
    </row>
    <row r="38" spans="1:10" s="26" customFormat="1" ht="36" customHeight="1" x14ac:dyDescent="0.3">
      <c r="A38" s="3" t="s">
        <v>53</v>
      </c>
      <c r="B38" s="3" t="s">
        <v>82</v>
      </c>
      <c r="C38" s="4"/>
      <c r="D38" s="4"/>
      <c r="E38" s="4"/>
      <c r="F38" s="5">
        <f t="shared" si="7"/>
        <v>0</v>
      </c>
      <c r="G38" s="5"/>
    </row>
    <row r="39" spans="1:10" s="26" customFormat="1" ht="37.200000000000003" customHeight="1" x14ac:dyDescent="0.3">
      <c r="A39" s="3" t="s">
        <v>54</v>
      </c>
      <c r="B39" s="3" t="s">
        <v>83</v>
      </c>
      <c r="C39" s="4"/>
      <c r="D39" s="4"/>
      <c r="E39" s="4"/>
      <c r="F39" s="5">
        <f t="shared" si="7"/>
        <v>0</v>
      </c>
      <c r="G39" s="5"/>
    </row>
    <row r="40" spans="1:10" s="26" customFormat="1" ht="37.200000000000003" customHeight="1" x14ac:dyDescent="0.3">
      <c r="A40" s="3" t="s">
        <v>86</v>
      </c>
      <c r="B40" s="3" t="s">
        <v>87</v>
      </c>
      <c r="C40" s="4"/>
      <c r="D40" s="4"/>
      <c r="E40" s="4"/>
      <c r="F40" s="5">
        <f t="shared" si="7"/>
        <v>0</v>
      </c>
      <c r="G40" s="5"/>
    </row>
    <row r="41" spans="1:10" s="30" customFormat="1" ht="27" customHeight="1" x14ac:dyDescent="0.3">
      <c r="A41" s="27"/>
      <c r="B41" s="28" t="s">
        <v>3</v>
      </c>
      <c r="C41" s="27">
        <f>SUM(C7,C10,C13,C19,C25,C27,C31,C33)</f>
        <v>61</v>
      </c>
      <c r="D41" s="27">
        <f>SUM(D7,D10,D13,D19,D25,D27,D31,D33)</f>
        <v>64</v>
      </c>
      <c r="E41" s="27">
        <f>SUM(E7,E10,E13,E19,E25,E27,E31,E33)</f>
        <v>59</v>
      </c>
      <c r="F41" s="27">
        <f>SUM(F7,F10,F13,F19,F25,F27,F31,F33)</f>
        <v>184</v>
      </c>
      <c r="G41" s="27"/>
    </row>
    <row r="42" spans="1:10" s="11" customFormat="1" ht="15.6" x14ac:dyDescent="0.3">
      <c r="A42" s="5"/>
      <c r="B42" s="24" t="s">
        <v>6</v>
      </c>
      <c r="C42" s="5">
        <v>70</v>
      </c>
      <c r="D42" s="5">
        <v>70</v>
      </c>
      <c r="E42" s="5">
        <v>65</v>
      </c>
      <c r="F42" s="5">
        <f>SUM(C42:E42)</f>
        <v>205</v>
      </c>
      <c r="G42" s="5"/>
      <c r="H42" s="35">
        <f>SUM(H7:H39)</f>
        <v>70</v>
      </c>
      <c r="I42" s="35">
        <f>SUM(I7:I39)</f>
        <v>70</v>
      </c>
      <c r="J42" s="35">
        <f>SUM(J7:J39)</f>
        <v>65</v>
      </c>
    </row>
    <row r="43" spans="1:10" s="11" customFormat="1" ht="37.200000000000003" customHeight="1" x14ac:dyDescent="0.3">
      <c r="A43" s="5"/>
      <c r="B43" s="24" t="s">
        <v>5</v>
      </c>
      <c r="C43" s="36">
        <f>C41/C42</f>
        <v>0.87142857142857144</v>
      </c>
      <c r="D43" s="36">
        <f t="shared" ref="D43:F43" si="12">D41/D42</f>
        <v>0.91428571428571426</v>
      </c>
      <c r="E43" s="36">
        <f t="shared" si="12"/>
        <v>0.90769230769230769</v>
      </c>
      <c r="F43" s="36">
        <f t="shared" si="12"/>
        <v>0.89756097560975612</v>
      </c>
      <c r="G43" s="36"/>
    </row>
    <row r="44" spans="1:10" s="11" customFormat="1" ht="15.6" x14ac:dyDescent="0.3">
      <c r="A44" s="5"/>
      <c r="B44" s="24" t="s">
        <v>8</v>
      </c>
      <c r="C44" s="36">
        <f>C43*5</f>
        <v>4.3571428571428577</v>
      </c>
      <c r="D44" s="36">
        <f t="shared" ref="D44:E44" si="13">D43*5</f>
        <v>4.5714285714285712</v>
      </c>
      <c r="E44" s="36">
        <f t="shared" si="13"/>
        <v>4.5384615384615383</v>
      </c>
      <c r="F44" s="36">
        <f>SUM(C44:E44)</f>
        <v>13.467032967032967</v>
      </c>
      <c r="G44" s="36"/>
    </row>
    <row r="45" spans="1:10" s="11" customFormat="1" ht="15.6" x14ac:dyDescent="0.3">
      <c r="A45" s="5"/>
      <c r="B45" s="24" t="s">
        <v>7</v>
      </c>
      <c r="C45" s="5"/>
      <c r="D45" s="5"/>
      <c r="E45" s="5"/>
      <c r="F45" s="5"/>
      <c r="G45" s="6">
        <f>ROUND(F44/3,1)</f>
        <v>4.5</v>
      </c>
    </row>
    <row r="46" spans="1:10" s="11" customFormat="1" x14ac:dyDescent="0.3"/>
    <row r="47" spans="1:10" s="11" customFormat="1" x14ac:dyDescent="0.3"/>
    <row r="48" spans="1:10" s="11" customFormat="1" x14ac:dyDescent="0.3"/>
    <row r="49" spans="1:2" s="11" customFormat="1" x14ac:dyDescent="0.3">
      <c r="A49" s="37"/>
      <c r="B49" s="11" t="s">
        <v>79</v>
      </c>
    </row>
    <row r="50" spans="1:2" s="11" customFormat="1" x14ac:dyDescent="0.3"/>
    <row r="51" spans="1:2" s="11" customFormat="1" x14ac:dyDescent="0.3"/>
    <row r="52" spans="1:2" s="11" customFormat="1" x14ac:dyDescent="0.3"/>
    <row r="53" spans="1:2" s="11" customFormat="1" x14ac:dyDescent="0.3"/>
    <row r="54" spans="1:2" s="11" customFormat="1" x14ac:dyDescent="0.3"/>
    <row r="55" spans="1:2" s="11" customFormat="1" x14ac:dyDescent="0.3"/>
  </sheetData>
  <mergeCells count="16">
    <mergeCell ref="A1:G1"/>
    <mergeCell ref="A2:G2"/>
    <mergeCell ref="A4:A5"/>
    <mergeCell ref="B4:B5"/>
    <mergeCell ref="C4:E4"/>
    <mergeCell ref="F4:F5"/>
    <mergeCell ref="G4:G5"/>
    <mergeCell ref="H4:J4"/>
    <mergeCell ref="A31:B31"/>
    <mergeCell ref="A33:B33"/>
    <mergeCell ref="A7:B7"/>
    <mergeCell ref="A10:B10"/>
    <mergeCell ref="A13:B13"/>
    <mergeCell ref="A19:B19"/>
    <mergeCell ref="A25:B25"/>
    <mergeCell ref="A27:B27"/>
  </mergeCells>
  <pageMargins left="0.31496062992125984" right="0.31496062992125984" top="0.94488188976377963" bottom="0.19685039370078741" header="0" footer="0"/>
  <pageSetup paperSize="9" scale="7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имеющ подвед. учрежд</vt:lpstr>
      <vt:lpstr>не имеющ подвед. учрежд </vt:lpstr>
      <vt:lpstr>'имеющ подвед. учрежд'!Заголовки_для_печати</vt:lpstr>
      <vt:lpstr>'не имеющ подвед. учрежд '!Заголовки_для_печати</vt:lpstr>
    </vt:vector>
  </TitlesOfParts>
  <Company>ФЭУ АШР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Седова Зоя Владимировна</dc:creator>
  <cp:lastModifiedBy>kom18</cp:lastModifiedBy>
  <cp:lastPrinted>2019-03-25T02:00:46Z</cp:lastPrinted>
  <dcterms:created xsi:type="dcterms:W3CDTF">2013-03-27T00:15:53Z</dcterms:created>
  <dcterms:modified xsi:type="dcterms:W3CDTF">2019-03-27T06:04:09Z</dcterms:modified>
</cp:coreProperties>
</file>