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7040" windowHeight="9228"/>
  </bookViews>
  <sheets>
    <sheet name="Лист1" sheetId="1" r:id="rId1"/>
    <sheet name="Лист1 (2)" sheetId="2" r:id="rId2"/>
    <sheet name="Лист2" sheetId="3" r:id="rId3"/>
  </sheets>
  <definedNames>
    <definedName name="_xlnm.Print_Titles" localSheetId="0">Лист1!$3:$4</definedName>
    <definedName name="_xlnm.Print_Titles" localSheetId="1">'Лист1 (2)'!$3:$4</definedName>
  </definedNames>
  <calcPr calcId="145621"/>
</workbook>
</file>

<file path=xl/calcChain.xml><?xml version="1.0" encoding="utf-8"?>
<calcChain xmlns="http://schemas.openxmlformats.org/spreadsheetml/2006/main">
  <c r="M30" i="2" l="1"/>
  <c r="L27" i="2"/>
  <c r="M25" i="2"/>
  <c r="L25" i="2"/>
  <c r="K24" i="2"/>
  <c r="J24" i="2"/>
  <c r="I24" i="2"/>
  <c r="H24" i="2"/>
  <c r="G24" i="2"/>
  <c r="F24" i="2"/>
  <c r="E24" i="2"/>
  <c r="D24" i="2"/>
  <c r="L24" i="2" s="1"/>
  <c r="C24" i="2"/>
  <c r="M23" i="2"/>
  <c r="L23" i="2"/>
  <c r="M22" i="2"/>
  <c r="L22" i="2"/>
  <c r="M21" i="2"/>
  <c r="L21" i="2"/>
  <c r="L20" i="2"/>
  <c r="M20" i="2" s="1"/>
  <c r="K19" i="2"/>
  <c r="J19" i="2"/>
  <c r="I19" i="2"/>
  <c r="H19" i="2"/>
  <c r="G19" i="2"/>
  <c r="F19" i="2"/>
  <c r="E19" i="2"/>
  <c r="D19" i="2"/>
  <c r="L19" i="2" s="1"/>
  <c r="C19" i="2"/>
  <c r="M18" i="2"/>
  <c r="L18" i="2"/>
  <c r="K17" i="2"/>
  <c r="J17" i="2"/>
  <c r="I17" i="2"/>
  <c r="H17" i="2"/>
  <c r="G17" i="2"/>
  <c r="F17" i="2"/>
  <c r="E17" i="2"/>
  <c r="D17" i="2"/>
  <c r="L17" i="2" s="1"/>
  <c r="C17" i="2"/>
  <c r="M16" i="2"/>
  <c r="L16" i="2"/>
  <c r="M15" i="2"/>
  <c r="L15" i="2"/>
  <c r="L14" i="2"/>
  <c r="K14" i="2"/>
  <c r="J14" i="2"/>
  <c r="I14" i="2"/>
  <c r="H14" i="2"/>
  <c r="G14" i="2"/>
  <c r="F14" i="2"/>
  <c r="E14" i="2"/>
  <c r="D14" i="2"/>
  <c r="C14" i="2"/>
  <c r="M13" i="2"/>
  <c r="L13" i="2"/>
  <c r="M12" i="2"/>
  <c r="L12" i="2"/>
  <c r="M11" i="2"/>
  <c r="L11" i="2"/>
  <c r="M10" i="2"/>
  <c r="L10" i="2"/>
  <c r="M9" i="2"/>
  <c r="L9" i="2"/>
  <c r="L8" i="2"/>
  <c r="K8" i="2"/>
  <c r="J8" i="2"/>
  <c r="I8" i="2"/>
  <c r="H8" i="2"/>
  <c r="G8" i="2"/>
  <c r="F8" i="2"/>
  <c r="E8" i="2"/>
  <c r="D8" i="2"/>
  <c r="C8" i="2"/>
  <c r="M7" i="2"/>
  <c r="L7" i="2"/>
  <c r="M6" i="2"/>
  <c r="L6" i="2"/>
  <c r="L5" i="2"/>
  <c r="K5" i="2"/>
  <c r="K26" i="2" s="1"/>
  <c r="K28" i="2" s="1"/>
  <c r="K29" i="2" s="1"/>
  <c r="J5" i="2"/>
  <c r="J26" i="2" s="1"/>
  <c r="J28" i="2" s="1"/>
  <c r="J29" i="2" s="1"/>
  <c r="I5" i="2"/>
  <c r="I26" i="2" s="1"/>
  <c r="I28" i="2" s="1"/>
  <c r="I29" i="2" s="1"/>
  <c r="H5" i="2"/>
  <c r="H26" i="2" s="1"/>
  <c r="H28" i="2" s="1"/>
  <c r="H29" i="2" s="1"/>
  <c r="G5" i="2"/>
  <c r="G26" i="2" s="1"/>
  <c r="G28" i="2" s="1"/>
  <c r="G29" i="2" s="1"/>
  <c r="F5" i="2"/>
  <c r="F26" i="2" s="1"/>
  <c r="F28" i="2" s="1"/>
  <c r="F29" i="2" s="1"/>
  <c r="E5" i="2"/>
  <c r="E26" i="2" s="1"/>
  <c r="E28" i="2" s="1"/>
  <c r="E29" i="2" s="1"/>
  <c r="D5" i="2"/>
  <c r="D26" i="2" s="1"/>
  <c r="D28" i="2" s="1"/>
  <c r="D29" i="2" s="1"/>
  <c r="C5" i="2"/>
  <c r="C26" i="2" s="1"/>
  <c r="C28" i="2" s="1"/>
  <c r="C29" i="2" s="1"/>
  <c r="L27" i="1"/>
  <c r="L26" i="2" l="1"/>
  <c r="L28" i="2" s="1"/>
  <c r="M16" i="1"/>
  <c r="M12" i="1"/>
  <c r="M25" i="1"/>
  <c r="M23" i="1"/>
  <c r="M22" i="1"/>
  <c r="M21" i="1"/>
  <c r="M18" i="1"/>
  <c r="M15" i="1"/>
  <c r="M13" i="1"/>
  <c r="M11" i="1"/>
  <c r="M10" i="1"/>
  <c r="M9" i="1"/>
  <c r="M7" i="1"/>
  <c r="E26" i="1"/>
  <c r="F26" i="1"/>
  <c r="G26" i="1"/>
  <c r="H26" i="1"/>
  <c r="I26" i="1"/>
  <c r="J26" i="1"/>
  <c r="K26" i="1"/>
  <c r="C26" i="1"/>
  <c r="C19" i="1"/>
  <c r="D14" i="1"/>
  <c r="E14" i="1"/>
  <c r="F14" i="1"/>
  <c r="G14" i="1"/>
  <c r="H14" i="1"/>
  <c r="I14" i="1"/>
  <c r="J14" i="1"/>
  <c r="K14" i="1"/>
  <c r="L14" i="1"/>
  <c r="C14" i="1"/>
  <c r="D8" i="1"/>
  <c r="E8" i="1"/>
  <c r="F8" i="1"/>
  <c r="G8" i="1"/>
  <c r="H8" i="1"/>
  <c r="I8" i="1"/>
  <c r="J8" i="1"/>
  <c r="K8" i="1"/>
  <c r="L8" i="1"/>
  <c r="C8" i="1"/>
  <c r="L5" i="1"/>
  <c r="L7" i="1"/>
  <c r="L9" i="1"/>
  <c r="L10" i="1"/>
  <c r="L11" i="1"/>
  <c r="L12" i="1"/>
  <c r="L13" i="1"/>
  <c r="L15" i="1"/>
  <c r="L16" i="1"/>
  <c r="L18" i="1"/>
  <c r="L20" i="1"/>
  <c r="M20" i="1" s="1"/>
  <c r="L21" i="1"/>
  <c r="L22" i="1"/>
  <c r="L23" i="1"/>
  <c r="L24" i="1"/>
  <c r="L25" i="1"/>
  <c r="L6" i="1"/>
  <c r="M6" i="1" l="1"/>
  <c r="K24" i="1"/>
  <c r="K19" i="1"/>
  <c r="K17" i="1"/>
  <c r="K5" i="1"/>
  <c r="D17" i="1"/>
  <c r="D24" i="1"/>
  <c r="E24" i="1"/>
  <c r="F24" i="1"/>
  <c r="G24" i="1"/>
  <c r="H24" i="1"/>
  <c r="I24" i="1"/>
  <c r="J24" i="1"/>
  <c r="C24" i="1"/>
  <c r="D19" i="1"/>
  <c r="D26" i="1" s="1"/>
  <c r="E19" i="1"/>
  <c r="F19" i="1"/>
  <c r="G19" i="1"/>
  <c r="H19" i="1"/>
  <c r="I19" i="1"/>
  <c r="J19" i="1"/>
  <c r="E17" i="1"/>
  <c r="F17" i="1"/>
  <c r="G17" i="1"/>
  <c r="H17" i="1"/>
  <c r="I17" i="1"/>
  <c r="J17" i="1"/>
  <c r="C17" i="1"/>
  <c r="L17" i="1" s="1"/>
  <c r="D5" i="1"/>
  <c r="E5" i="1"/>
  <c r="F5" i="1"/>
  <c r="G5" i="1"/>
  <c r="H5" i="1"/>
  <c r="I5" i="1"/>
  <c r="J5" i="1"/>
  <c r="C5" i="1"/>
  <c r="L19" i="1" l="1"/>
  <c r="L26" i="1" s="1"/>
  <c r="L28" i="1" s="1"/>
  <c r="I28" i="1"/>
  <c r="I29" i="1" s="1"/>
  <c r="H28" i="1"/>
  <c r="H29" i="1" s="1"/>
  <c r="F28" i="1"/>
  <c r="F29" i="1" s="1"/>
  <c r="C28" i="1"/>
  <c r="C29" i="1" s="1"/>
  <c r="J28" i="1"/>
  <c r="J29" i="1" s="1"/>
  <c r="E28" i="1"/>
  <c r="E29" i="1" s="1"/>
  <c r="D28" i="1"/>
  <c r="D29" i="1" s="1"/>
  <c r="L29" i="1" s="1"/>
  <c r="M30" i="1" s="1"/>
  <c r="G28" i="1"/>
  <c r="G29" i="1" s="1"/>
  <c r="K28" i="1"/>
  <c r="K29" i="1" s="1"/>
</calcChain>
</file>

<file path=xl/sharedStrings.xml><?xml version="1.0" encoding="utf-8"?>
<sst xmlns="http://schemas.openxmlformats.org/spreadsheetml/2006/main" count="112" uniqueCount="58">
  <si>
    <t>№ п/п</t>
  </si>
  <si>
    <t>Наименование направлений оценки, показателей</t>
  </si>
  <si>
    <t xml:space="preserve">1. Оценка механизмов планирования расходов бюджета </t>
  </si>
  <si>
    <t>Р1</t>
  </si>
  <si>
    <t xml:space="preserve">Своевременность представления реестра расходных обязательств главными распорядителями бюджетных средств </t>
  </si>
  <si>
    <t>Р2</t>
  </si>
  <si>
    <t>Доля бюджетных ассигнований, запланированных на реализацию долгосрочных целевых программ, ведомственных целевых программ (без учета долгосрочных программ, включенных в ведомственные целевые программы)</t>
  </si>
  <si>
    <t xml:space="preserve">2. Оценка результатов исполнения бюджета в части расходов </t>
  </si>
  <si>
    <t>Р3</t>
  </si>
  <si>
    <t>Уровень исполнения расходов главного распорядителя за счет средств районного бюджета (без учета межбюджетных трансфертов, имеющих целевое назначение)</t>
  </si>
  <si>
    <t>Р4</t>
  </si>
  <si>
    <t xml:space="preserve">Доля кассовых расходов (без учета межбюджетных трансфертов, имеющих целевое назначение), произведенных главным распорядителем и подведомственными ему учреждениями в 4 квартале отчетного финансового года </t>
  </si>
  <si>
    <t>Р5</t>
  </si>
  <si>
    <t>Количество изменений, внесенных в сводную бюджетную роспись по обращениям главных распорядителей (за исключением изменений, внесенных в связи с уточнением районного бюджета, перераспределения нераспределенных расходов, уточнением расходов за счет безвозмездных поступлений) в ходе исполнения бюджета</t>
  </si>
  <si>
    <t>Р6</t>
  </si>
  <si>
    <t>Доля суммы изменений, внесенных в сводную бюджетную роспись по обращениям главных распорядителей (за исключением изменений, внесенных в связи с уточнением районного бюджета,) в отчетном периоде</t>
  </si>
  <si>
    <t>Р7</t>
  </si>
  <si>
    <t>Своевременное  доведение главным  распорядителем показателей утвержденной бюджетной росписи в  первоначальной редакции до подведомственных учреждений</t>
  </si>
  <si>
    <t>3. Оценка управления обязательствами в процессе исполнения бюджета</t>
  </si>
  <si>
    <t>Р8</t>
  </si>
  <si>
    <t>Изменение дебиторской задолженности главного  распорядителя и подведомственных ему муниципальных учреждений в отчетном периоде по сравнению с началом финансового года</t>
  </si>
  <si>
    <t>Р9</t>
  </si>
  <si>
    <t>Изменение кредиторской задолженности главного  распорядителя и подведомственных ему муниципальных учреждений в течение отчетного периода</t>
  </si>
  <si>
    <t>4. Оценка состояния учета и отчетности</t>
  </si>
  <si>
    <t>Р10</t>
  </si>
  <si>
    <t>Соблюдение сроков представления главным распорядителем годовой бюджетной отчетности</t>
  </si>
  <si>
    <t xml:space="preserve">5. Оценка организации контроля </t>
  </si>
  <si>
    <t>Р11</t>
  </si>
  <si>
    <t xml:space="preserve">Проведение главным  распорядителем мониторинга  результатов деятельности  подведомственных учреждений        </t>
  </si>
  <si>
    <t>Р12</t>
  </si>
  <si>
    <t>Наличие  нарушений  бюджетного законодательства, выявленных в ходе проведения внешних контрольных мероприятий в  отчетном финансовом году</t>
  </si>
  <si>
    <t>Р13</t>
  </si>
  <si>
    <t xml:space="preserve">Наличие нарушений, выявленных в ходе проведения ведомственных контрольных мероприятий   </t>
  </si>
  <si>
    <t>Р14</t>
  </si>
  <si>
    <t xml:space="preserve">Наличие правового акта  главного  распорядителя об организации  ведомственного  финансового контроля   </t>
  </si>
  <si>
    <t>6. Оценка исполнения судебных актов</t>
  </si>
  <si>
    <t>Р15</t>
  </si>
  <si>
    <t xml:space="preserve">Исполнение  судебных актов по денежным обязательствам главного распорядителя     </t>
  </si>
  <si>
    <t>Образование</t>
  </si>
  <si>
    <t>Культура</t>
  </si>
  <si>
    <t>АШР</t>
  </si>
  <si>
    <t>КУМИ</t>
  </si>
  <si>
    <t>КСО</t>
  </si>
  <si>
    <t>Райсовет</t>
  </si>
  <si>
    <t>ФЭУ</t>
  </si>
  <si>
    <t>соцзащита</t>
  </si>
  <si>
    <t>ОСТиМП</t>
  </si>
  <si>
    <t>Итоговое значение SUM Bi</t>
  </si>
  <si>
    <t>Суммарное количество баллов (КФМ)</t>
  </si>
  <si>
    <t>Среднее значение оценки SPj</t>
  </si>
  <si>
    <t>Уровень качества финансового менеджмента  по совокупности оценок полученных главным распорядителем по применимым к нему показателям (Q)</t>
  </si>
  <si>
    <t>Максимально возможное количество баллов (MAX)</t>
  </si>
  <si>
    <t>Оценка среднего уровня качества финансового менеджмента (MR)</t>
  </si>
  <si>
    <t>РАСЧЕТЫ</t>
  </si>
  <si>
    <t>по оценке качества финансового менеджмента за 2013 год</t>
  </si>
  <si>
    <t>Рейтинговая оценка  ( R )</t>
  </si>
  <si>
    <t>РАСЧЕТ</t>
  </si>
  <si>
    <t>показателей оценки качества финансового менеджмента главных распорядителей бюджетных средств, не имеющих подведомтсвенных учреждений,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</si>
</sst>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 applyFill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1" fontId="6" fillId="0" borderId="1" xfId="0" applyNumberFormat="1" applyFont="1" applyBorder="1"/>
    <xf numFmtId="165" fontId="6" fillId="0" borderId="1" xfId="0" applyNumberFormat="1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3" xfId="0" applyFont="1" applyFill="1" applyBorder="1"/>
    <xf numFmtId="0" fontId="6" fillId="0" borderId="4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1" sqref="D21"/>
    </sheetView>
  </sheetViews>
  <sheetFormatPr defaultRowHeight="14.4" x14ac:dyDescent="0.3"/>
  <cols>
    <col min="1" max="1" width="9.109375" style="1"/>
    <col min="2" max="2" width="35.6640625" style="1" customWidth="1"/>
    <col min="3" max="3" width="9.6640625" customWidth="1"/>
    <col min="4" max="4" width="9.33203125" customWidth="1"/>
    <col min="5" max="5" width="9.6640625" customWidth="1"/>
    <col min="6" max="8" width="9.109375" style="6"/>
    <col min="9" max="9" width="8.44140625" style="6" customWidth="1"/>
    <col min="10" max="12" width="9" style="6" customWidth="1"/>
    <col min="13" max="13" width="10.88671875" customWidth="1"/>
  </cols>
  <sheetData>
    <row r="1" spans="1:13" ht="17.399999999999999" x14ac:dyDescent="0.3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7.399999999999999" x14ac:dyDescent="0.3">
      <c r="A2" s="27" t="s">
        <v>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5" customFormat="1" ht="42" x14ac:dyDescent="0.3">
      <c r="A3" s="2" t="s">
        <v>0</v>
      </c>
      <c r="B3" s="7" t="s">
        <v>1</v>
      </c>
      <c r="C3" s="13" t="s">
        <v>38</v>
      </c>
      <c r="D3" s="13" t="s">
        <v>39</v>
      </c>
      <c r="E3" s="13" t="s">
        <v>40</v>
      </c>
      <c r="F3" s="14" t="s">
        <v>41</v>
      </c>
      <c r="G3" s="14" t="s">
        <v>42</v>
      </c>
      <c r="H3" s="14" t="s">
        <v>43</v>
      </c>
      <c r="I3" s="14" t="s">
        <v>44</v>
      </c>
      <c r="J3" s="14" t="s">
        <v>45</v>
      </c>
      <c r="K3" s="14" t="s">
        <v>46</v>
      </c>
      <c r="L3" s="14" t="s">
        <v>47</v>
      </c>
      <c r="M3" s="13" t="s">
        <v>49</v>
      </c>
    </row>
    <row r="4" spans="1:13" ht="15.6" x14ac:dyDescent="0.3">
      <c r="A4" s="2">
        <v>1</v>
      </c>
      <c r="B4" s="7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5">
        <v>13</v>
      </c>
    </row>
    <row r="5" spans="1:13" ht="18.75" customHeight="1" x14ac:dyDescent="0.3">
      <c r="A5" s="28" t="s">
        <v>2</v>
      </c>
      <c r="B5" s="29"/>
      <c r="C5" s="17">
        <f>SUM(C6:C7)</f>
        <v>5</v>
      </c>
      <c r="D5" s="17">
        <f t="shared" ref="D5:L5" si="0">SUM(D6:D7)</f>
        <v>5</v>
      </c>
      <c r="E5" s="17">
        <f t="shared" si="0"/>
        <v>4</v>
      </c>
      <c r="F5" s="18">
        <f t="shared" si="0"/>
        <v>3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5</v>
      </c>
      <c r="K5" s="18">
        <f t="shared" si="0"/>
        <v>5</v>
      </c>
      <c r="L5" s="18">
        <f t="shared" si="0"/>
        <v>27</v>
      </c>
      <c r="M5" s="16"/>
    </row>
    <row r="6" spans="1:13" ht="64.5" customHeight="1" x14ac:dyDescent="0.3">
      <c r="A6" s="3" t="s">
        <v>3</v>
      </c>
      <c r="B6" s="8" t="s">
        <v>4</v>
      </c>
      <c r="C6" s="15">
        <v>0</v>
      </c>
      <c r="D6" s="15">
        <v>0</v>
      </c>
      <c r="E6" s="15">
        <v>0</v>
      </c>
      <c r="F6" s="16">
        <v>0</v>
      </c>
      <c r="G6" s="16">
        <v>0</v>
      </c>
      <c r="H6" s="16">
        <v>0</v>
      </c>
      <c r="I6" s="16"/>
      <c r="J6" s="16">
        <v>0</v>
      </c>
      <c r="K6" s="16">
        <v>0</v>
      </c>
      <c r="L6" s="16">
        <f>SUM(C6:K6)</f>
        <v>0</v>
      </c>
      <c r="M6" s="19">
        <f>AVERAGE(C6:K6)</f>
        <v>0</v>
      </c>
    </row>
    <row r="7" spans="1:13" ht="115.5" customHeight="1" x14ac:dyDescent="0.3">
      <c r="A7" s="4" t="s">
        <v>5</v>
      </c>
      <c r="B7" s="8" t="s">
        <v>6</v>
      </c>
      <c r="C7" s="15">
        <v>5</v>
      </c>
      <c r="D7" s="15">
        <v>5</v>
      </c>
      <c r="E7" s="15">
        <v>4</v>
      </c>
      <c r="F7" s="16">
        <v>3</v>
      </c>
      <c r="G7" s="16"/>
      <c r="H7" s="16"/>
      <c r="I7" s="16">
        <v>0</v>
      </c>
      <c r="J7" s="16">
        <v>5</v>
      </c>
      <c r="K7" s="16">
        <v>5</v>
      </c>
      <c r="L7" s="16">
        <f t="shared" ref="L7:L25" si="1">SUM(C7:K7)</f>
        <v>27</v>
      </c>
      <c r="M7" s="20">
        <f>ROUND(L7/7,2)</f>
        <v>3.86</v>
      </c>
    </row>
    <row r="8" spans="1:13" ht="35.25" customHeight="1" x14ac:dyDescent="0.3">
      <c r="A8" s="30" t="s">
        <v>7</v>
      </c>
      <c r="B8" s="31"/>
      <c r="C8" s="17">
        <f>SUM(C9:C13)</f>
        <v>15</v>
      </c>
      <c r="D8" s="17">
        <f t="shared" ref="D8:L8" si="2">SUM(D9:D13)</f>
        <v>10</v>
      </c>
      <c r="E8" s="17">
        <f t="shared" si="2"/>
        <v>10</v>
      </c>
      <c r="F8" s="17">
        <f t="shared" si="2"/>
        <v>14</v>
      </c>
      <c r="G8" s="17">
        <f t="shared" si="2"/>
        <v>12</v>
      </c>
      <c r="H8" s="17">
        <f t="shared" si="2"/>
        <v>13</v>
      </c>
      <c r="I8" s="17">
        <f t="shared" si="2"/>
        <v>13</v>
      </c>
      <c r="J8" s="17">
        <f t="shared" si="2"/>
        <v>13</v>
      </c>
      <c r="K8" s="17">
        <f t="shared" si="2"/>
        <v>11</v>
      </c>
      <c r="L8" s="17">
        <f t="shared" si="2"/>
        <v>111</v>
      </c>
      <c r="M8" s="15"/>
    </row>
    <row r="9" spans="1:13" ht="90" customHeight="1" x14ac:dyDescent="0.3">
      <c r="A9" s="3" t="s">
        <v>8</v>
      </c>
      <c r="B9" s="8" t="s">
        <v>9</v>
      </c>
      <c r="C9" s="15">
        <v>4</v>
      </c>
      <c r="D9" s="15">
        <v>4</v>
      </c>
      <c r="E9" s="15">
        <v>4</v>
      </c>
      <c r="F9" s="16">
        <v>4</v>
      </c>
      <c r="G9" s="16">
        <v>4</v>
      </c>
      <c r="H9" s="16">
        <v>4</v>
      </c>
      <c r="I9" s="16">
        <v>5</v>
      </c>
      <c r="J9" s="16">
        <v>5</v>
      </c>
      <c r="K9" s="16">
        <v>4</v>
      </c>
      <c r="L9" s="16">
        <f t="shared" si="1"/>
        <v>38</v>
      </c>
      <c r="M9" s="20">
        <f>ROUND(L9/9,2)</f>
        <v>4.22</v>
      </c>
    </row>
    <row r="10" spans="1:13" ht="111.6" customHeight="1" x14ac:dyDescent="0.3">
      <c r="A10" s="3" t="s">
        <v>10</v>
      </c>
      <c r="B10" s="8" t="s">
        <v>11</v>
      </c>
      <c r="C10" s="15">
        <v>2</v>
      </c>
      <c r="D10" s="15">
        <v>2</v>
      </c>
      <c r="E10" s="15">
        <v>3</v>
      </c>
      <c r="F10" s="16">
        <v>5</v>
      </c>
      <c r="G10" s="16">
        <v>3</v>
      </c>
      <c r="H10" s="16">
        <v>4</v>
      </c>
      <c r="I10" s="16">
        <v>4</v>
      </c>
      <c r="J10" s="16">
        <v>4</v>
      </c>
      <c r="K10" s="16">
        <v>2</v>
      </c>
      <c r="L10" s="16">
        <f t="shared" si="1"/>
        <v>29</v>
      </c>
      <c r="M10" s="20">
        <f>ROUND(L10/9,2)</f>
        <v>3.22</v>
      </c>
    </row>
    <row r="11" spans="1:13" ht="113.25" customHeight="1" x14ac:dyDescent="0.3">
      <c r="A11" s="3" t="s">
        <v>12</v>
      </c>
      <c r="B11" s="8" t="s">
        <v>13</v>
      </c>
      <c r="C11" s="15">
        <v>5</v>
      </c>
      <c r="D11" s="15">
        <v>4</v>
      </c>
      <c r="E11" s="15">
        <v>3</v>
      </c>
      <c r="F11" s="16">
        <v>5</v>
      </c>
      <c r="G11" s="16">
        <v>5</v>
      </c>
      <c r="H11" s="16">
        <v>5</v>
      </c>
      <c r="I11" s="16">
        <v>4</v>
      </c>
      <c r="J11" s="16">
        <v>4</v>
      </c>
      <c r="K11" s="16">
        <v>5</v>
      </c>
      <c r="L11" s="16">
        <f t="shared" si="1"/>
        <v>40</v>
      </c>
      <c r="M11" s="20">
        <f>ROUND(L11/9,2)</f>
        <v>4.4400000000000004</v>
      </c>
    </row>
    <row r="12" spans="1:13" ht="109.5" customHeight="1" x14ac:dyDescent="0.3">
      <c r="A12" s="3" t="s">
        <v>14</v>
      </c>
      <c r="B12" s="8" t="s">
        <v>15</v>
      </c>
      <c r="C12" s="15">
        <v>4</v>
      </c>
      <c r="D12" s="15"/>
      <c r="E12" s="15"/>
      <c r="F12" s="16"/>
      <c r="G12" s="16"/>
      <c r="H12" s="16"/>
      <c r="I12" s="16"/>
      <c r="J12" s="16"/>
      <c r="K12" s="16"/>
      <c r="L12" s="16">
        <f t="shared" si="1"/>
        <v>4</v>
      </c>
      <c r="M12" s="15">
        <f>ROUND(L12/1,2)</f>
        <v>4</v>
      </c>
    </row>
    <row r="13" spans="1:13" ht="80.400000000000006" customHeight="1" x14ac:dyDescent="0.3">
      <c r="A13" s="3" t="s">
        <v>16</v>
      </c>
      <c r="B13" s="8" t="s">
        <v>17</v>
      </c>
      <c r="C13" s="15"/>
      <c r="D13" s="15"/>
      <c r="E13" s="15">
        <v>0</v>
      </c>
      <c r="F13" s="16"/>
      <c r="G13" s="16"/>
      <c r="H13" s="16"/>
      <c r="I13" s="16"/>
      <c r="J13" s="16"/>
      <c r="K13" s="16"/>
      <c r="L13" s="16">
        <f t="shared" si="1"/>
        <v>0</v>
      </c>
      <c r="M13" s="15">
        <f>ROUND(L13/1,2)</f>
        <v>0</v>
      </c>
    </row>
    <row r="14" spans="1:13" ht="33.75" customHeight="1" x14ac:dyDescent="0.3">
      <c r="A14" s="28" t="s">
        <v>18</v>
      </c>
      <c r="B14" s="29"/>
      <c r="C14" s="17">
        <f>SUM(C15:C16)</f>
        <v>7</v>
      </c>
      <c r="D14" s="17">
        <f t="shared" ref="D14:L14" si="3">SUM(D15:D16)</f>
        <v>6</v>
      </c>
      <c r="E14" s="17">
        <f t="shared" si="3"/>
        <v>6</v>
      </c>
      <c r="F14" s="17">
        <f t="shared" si="3"/>
        <v>8</v>
      </c>
      <c r="G14" s="17">
        <f t="shared" si="3"/>
        <v>10</v>
      </c>
      <c r="H14" s="17">
        <f t="shared" si="3"/>
        <v>8</v>
      </c>
      <c r="I14" s="17">
        <f t="shared" si="3"/>
        <v>10</v>
      </c>
      <c r="J14" s="17">
        <f t="shared" si="3"/>
        <v>10</v>
      </c>
      <c r="K14" s="17">
        <f t="shared" si="3"/>
        <v>10</v>
      </c>
      <c r="L14" s="17">
        <f t="shared" si="3"/>
        <v>75</v>
      </c>
      <c r="M14" s="15"/>
    </row>
    <row r="15" spans="1:13" ht="93.6" customHeight="1" x14ac:dyDescent="0.3">
      <c r="A15" s="3" t="s">
        <v>19</v>
      </c>
      <c r="B15" s="8" t="s">
        <v>20</v>
      </c>
      <c r="C15" s="15">
        <v>4</v>
      </c>
      <c r="D15" s="15">
        <v>3</v>
      </c>
      <c r="E15" s="15">
        <v>3</v>
      </c>
      <c r="F15" s="16">
        <v>5</v>
      </c>
      <c r="G15" s="16">
        <v>5</v>
      </c>
      <c r="H15" s="16">
        <v>5</v>
      </c>
      <c r="I15" s="16">
        <v>5</v>
      </c>
      <c r="J15" s="16">
        <v>5</v>
      </c>
      <c r="K15" s="16">
        <v>5</v>
      </c>
      <c r="L15" s="16">
        <f t="shared" si="1"/>
        <v>40</v>
      </c>
      <c r="M15" s="15">
        <f>ROUND(L15/9,2)</f>
        <v>4.4400000000000004</v>
      </c>
    </row>
    <row r="16" spans="1:13" ht="81" customHeight="1" x14ac:dyDescent="0.3">
      <c r="A16" s="3" t="s">
        <v>21</v>
      </c>
      <c r="B16" s="8" t="s">
        <v>22</v>
      </c>
      <c r="C16" s="15">
        <v>3</v>
      </c>
      <c r="D16" s="15">
        <v>3</v>
      </c>
      <c r="E16" s="15">
        <v>3</v>
      </c>
      <c r="F16" s="16">
        <v>3</v>
      </c>
      <c r="G16" s="16">
        <v>5</v>
      </c>
      <c r="H16" s="16">
        <v>3</v>
      </c>
      <c r="I16" s="16">
        <v>5</v>
      </c>
      <c r="J16" s="16">
        <v>5</v>
      </c>
      <c r="K16" s="16">
        <v>5</v>
      </c>
      <c r="L16" s="16">
        <f t="shared" si="1"/>
        <v>35</v>
      </c>
      <c r="M16" s="15">
        <f>ROUND(L16/9,2)</f>
        <v>3.89</v>
      </c>
    </row>
    <row r="17" spans="1:13" ht="20.25" customHeight="1" x14ac:dyDescent="0.3">
      <c r="A17" s="28" t="s">
        <v>23</v>
      </c>
      <c r="B17" s="29"/>
      <c r="C17" s="17">
        <f>SUM(C18)</f>
        <v>0</v>
      </c>
      <c r="D17" s="17">
        <f t="shared" ref="D17:K17" si="4">SUM(D18)</f>
        <v>0</v>
      </c>
      <c r="E17" s="17">
        <f t="shared" si="4"/>
        <v>0</v>
      </c>
      <c r="F17" s="18">
        <f t="shared" si="4"/>
        <v>0</v>
      </c>
      <c r="G17" s="18">
        <f t="shared" si="4"/>
        <v>5</v>
      </c>
      <c r="H17" s="18">
        <f t="shared" si="4"/>
        <v>5</v>
      </c>
      <c r="I17" s="18">
        <f t="shared" si="4"/>
        <v>5</v>
      </c>
      <c r="J17" s="18">
        <f t="shared" si="4"/>
        <v>0</v>
      </c>
      <c r="K17" s="18">
        <f t="shared" si="4"/>
        <v>0</v>
      </c>
      <c r="L17" s="18">
        <f t="shared" si="1"/>
        <v>15</v>
      </c>
      <c r="M17" s="15"/>
    </row>
    <row r="18" spans="1:13" ht="50.25" customHeight="1" x14ac:dyDescent="0.3">
      <c r="A18" s="3" t="s">
        <v>24</v>
      </c>
      <c r="B18" s="8" t="s">
        <v>25</v>
      </c>
      <c r="C18" s="15">
        <v>0</v>
      </c>
      <c r="D18" s="15">
        <v>0</v>
      </c>
      <c r="E18" s="15">
        <v>0</v>
      </c>
      <c r="F18" s="16">
        <v>0</v>
      </c>
      <c r="G18" s="16">
        <v>5</v>
      </c>
      <c r="H18" s="16">
        <v>5</v>
      </c>
      <c r="I18" s="16">
        <v>5</v>
      </c>
      <c r="J18" s="16">
        <v>0</v>
      </c>
      <c r="K18" s="16">
        <v>0</v>
      </c>
      <c r="L18" s="16">
        <f t="shared" si="1"/>
        <v>15</v>
      </c>
      <c r="M18" s="20">
        <f>ROUND(L18/9,2)</f>
        <v>1.67</v>
      </c>
    </row>
    <row r="19" spans="1:13" ht="17.25" customHeight="1" x14ac:dyDescent="0.3">
      <c r="A19" s="28" t="s">
        <v>26</v>
      </c>
      <c r="B19" s="29"/>
      <c r="C19" s="17">
        <f>SUM(C20:C23)</f>
        <v>10</v>
      </c>
      <c r="D19" s="17">
        <f t="shared" ref="D19:K19" si="5">SUM(D20:D23)</f>
        <v>5</v>
      </c>
      <c r="E19" s="17">
        <f t="shared" si="5"/>
        <v>5</v>
      </c>
      <c r="F19" s="18">
        <f t="shared" si="5"/>
        <v>5</v>
      </c>
      <c r="G19" s="18">
        <f t="shared" si="5"/>
        <v>0</v>
      </c>
      <c r="H19" s="18">
        <f t="shared" si="5"/>
        <v>5</v>
      </c>
      <c r="I19" s="18">
        <f t="shared" si="5"/>
        <v>5</v>
      </c>
      <c r="J19" s="18">
        <f t="shared" si="5"/>
        <v>10</v>
      </c>
      <c r="K19" s="18">
        <f t="shared" si="5"/>
        <v>5</v>
      </c>
      <c r="L19" s="18">
        <f t="shared" si="1"/>
        <v>50</v>
      </c>
      <c r="M19" s="15"/>
    </row>
    <row r="20" spans="1:13" ht="69" customHeight="1" x14ac:dyDescent="0.3">
      <c r="A20" s="3" t="s">
        <v>27</v>
      </c>
      <c r="B20" s="9" t="s">
        <v>28</v>
      </c>
      <c r="C20" s="15">
        <v>0</v>
      </c>
      <c r="D20" s="15">
        <v>0</v>
      </c>
      <c r="E20" s="15">
        <v>0</v>
      </c>
      <c r="F20" s="16"/>
      <c r="G20" s="16"/>
      <c r="H20" s="16"/>
      <c r="I20" s="16"/>
      <c r="J20" s="16">
        <v>0</v>
      </c>
      <c r="K20" s="16">
        <v>0</v>
      </c>
      <c r="L20" s="16">
        <f t="shared" si="1"/>
        <v>0</v>
      </c>
      <c r="M20" s="15">
        <f>ROUND(L20/5,2)</f>
        <v>0</v>
      </c>
    </row>
    <row r="21" spans="1:13" ht="90" customHeight="1" x14ac:dyDescent="0.3">
      <c r="A21" s="3" t="s">
        <v>29</v>
      </c>
      <c r="B21" s="8" t="s">
        <v>30</v>
      </c>
      <c r="C21" s="15">
        <v>0</v>
      </c>
      <c r="D21" s="15">
        <v>0</v>
      </c>
      <c r="E21" s="15">
        <v>0</v>
      </c>
      <c r="F21" s="16">
        <v>5</v>
      </c>
      <c r="G21" s="16"/>
      <c r="H21" s="16">
        <v>5</v>
      </c>
      <c r="I21" s="16">
        <v>5</v>
      </c>
      <c r="J21" s="16">
        <v>5</v>
      </c>
      <c r="K21" s="16">
        <v>0</v>
      </c>
      <c r="L21" s="16">
        <f t="shared" si="1"/>
        <v>20</v>
      </c>
      <c r="M21" s="20">
        <f>ROUND(L21/8,2)</f>
        <v>2.5</v>
      </c>
    </row>
    <row r="22" spans="1:13" ht="47.25" customHeight="1" x14ac:dyDescent="0.3">
      <c r="A22" s="3" t="s">
        <v>31</v>
      </c>
      <c r="B22" s="8" t="s">
        <v>32</v>
      </c>
      <c r="C22" s="15">
        <v>5</v>
      </c>
      <c r="D22" s="15">
        <v>5</v>
      </c>
      <c r="E22" s="15">
        <v>5</v>
      </c>
      <c r="F22" s="16"/>
      <c r="G22" s="16"/>
      <c r="H22" s="16"/>
      <c r="I22" s="16"/>
      <c r="J22" s="16">
        <v>5</v>
      </c>
      <c r="K22" s="16">
        <v>5</v>
      </c>
      <c r="L22" s="16">
        <f t="shared" si="1"/>
        <v>25</v>
      </c>
      <c r="M22" s="15">
        <f>ROUND(L22/5,2)</f>
        <v>5</v>
      </c>
    </row>
    <row r="23" spans="1:13" ht="70.5" customHeight="1" x14ac:dyDescent="0.3">
      <c r="A23" s="3" t="s">
        <v>33</v>
      </c>
      <c r="B23" s="8" t="s">
        <v>34</v>
      </c>
      <c r="C23" s="15">
        <v>5</v>
      </c>
      <c r="D23" s="15">
        <v>0</v>
      </c>
      <c r="E23" s="15">
        <v>0</v>
      </c>
      <c r="F23" s="16"/>
      <c r="G23" s="16"/>
      <c r="H23" s="16"/>
      <c r="I23" s="16"/>
      <c r="J23" s="16">
        <v>0</v>
      </c>
      <c r="K23" s="16">
        <v>0</v>
      </c>
      <c r="L23" s="16">
        <f t="shared" si="1"/>
        <v>5</v>
      </c>
      <c r="M23" s="15">
        <f>ROUND(L23/5,2)</f>
        <v>1</v>
      </c>
    </row>
    <row r="24" spans="1:13" ht="22.5" customHeight="1" x14ac:dyDescent="0.3">
      <c r="A24" s="28" t="s">
        <v>35</v>
      </c>
      <c r="B24" s="29"/>
      <c r="C24" s="17">
        <f>SUM(C25)</f>
        <v>5</v>
      </c>
      <c r="D24" s="17">
        <f t="shared" ref="D24:K24" si="6">SUM(D25)</f>
        <v>5</v>
      </c>
      <c r="E24" s="17">
        <f t="shared" si="6"/>
        <v>5</v>
      </c>
      <c r="F24" s="18">
        <f t="shared" si="6"/>
        <v>5</v>
      </c>
      <c r="G24" s="18">
        <f t="shared" si="6"/>
        <v>5</v>
      </c>
      <c r="H24" s="18">
        <f t="shared" si="6"/>
        <v>5</v>
      </c>
      <c r="I24" s="18">
        <f t="shared" si="6"/>
        <v>5</v>
      </c>
      <c r="J24" s="18">
        <f t="shared" si="6"/>
        <v>5</v>
      </c>
      <c r="K24" s="18">
        <f t="shared" si="6"/>
        <v>5</v>
      </c>
      <c r="L24" s="18">
        <f t="shared" si="1"/>
        <v>45</v>
      </c>
      <c r="M24" s="15"/>
    </row>
    <row r="25" spans="1:13" ht="49.5" customHeight="1" x14ac:dyDescent="0.3">
      <c r="A25" s="3" t="s">
        <v>36</v>
      </c>
      <c r="B25" s="8" t="s">
        <v>37</v>
      </c>
      <c r="C25" s="15">
        <v>5</v>
      </c>
      <c r="D25" s="15">
        <v>5</v>
      </c>
      <c r="E25" s="15">
        <v>5</v>
      </c>
      <c r="F25" s="16">
        <v>5</v>
      </c>
      <c r="G25" s="16">
        <v>5</v>
      </c>
      <c r="H25" s="16">
        <v>5</v>
      </c>
      <c r="I25" s="16">
        <v>5</v>
      </c>
      <c r="J25" s="16">
        <v>5</v>
      </c>
      <c r="K25" s="16">
        <v>5</v>
      </c>
      <c r="L25" s="16">
        <f t="shared" si="1"/>
        <v>45</v>
      </c>
      <c r="M25" s="20">
        <f>ROUND(L25/9,2)</f>
        <v>5</v>
      </c>
    </row>
    <row r="26" spans="1:13" s="12" customFormat="1" ht="32.4" x14ac:dyDescent="0.3">
      <c r="A26" s="21"/>
      <c r="B26" s="11" t="s">
        <v>48</v>
      </c>
      <c r="C26" s="21">
        <f>SUM(C5,C8,C14,C17,C19,C24)</f>
        <v>42</v>
      </c>
      <c r="D26" s="21">
        <f t="shared" ref="D26:L26" si="7">SUM(D5,D8,D14,D17,D19,D24)</f>
        <v>31</v>
      </c>
      <c r="E26" s="21">
        <f t="shared" si="7"/>
        <v>30</v>
      </c>
      <c r="F26" s="21">
        <f t="shared" si="7"/>
        <v>35</v>
      </c>
      <c r="G26" s="21">
        <f t="shared" si="7"/>
        <v>32</v>
      </c>
      <c r="H26" s="21">
        <f t="shared" si="7"/>
        <v>36</v>
      </c>
      <c r="I26" s="21">
        <f t="shared" si="7"/>
        <v>38</v>
      </c>
      <c r="J26" s="21">
        <f t="shared" si="7"/>
        <v>43</v>
      </c>
      <c r="K26" s="21">
        <f t="shared" si="7"/>
        <v>36</v>
      </c>
      <c r="L26" s="21">
        <f t="shared" si="7"/>
        <v>323</v>
      </c>
      <c r="M26" s="21"/>
    </row>
    <row r="27" spans="1:13" ht="31.2" x14ac:dyDescent="0.3">
      <c r="A27" s="15"/>
      <c r="B27" s="10" t="s">
        <v>51</v>
      </c>
      <c r="C27" s="15">
        <v>70</v>
      </c>
      <c r="D27" s="15">
        <v>65</v>
      </c>
      <c r="E27" s="15">
        <v>70</v>
      </c>
      <c r="F27" s="15">
        <v>50</v>
      </c>
      <c r="G27" s="15">
        <v>40</v>
      </c>
      <c r="H27" s="15">
        <v>45</v>
      </c>
      <c r="I27" s="15">
        <v>45</v>
      </c>
      <c r="J27" s="15">
        <v>65</v>
      </c>
      <c r="K27" s="15">
        <v>65</v>
      </c>
      <c r="L27" s="15">
        <f>SUM(C27:K27)</f>
        <v>515</v>
      </c>
      <c r="M27" s="15"/>
    </row>
    <row r="28" spans="1:13" ht="78" x14ac:dyDescent="0.3">
      <c r="A28" s="15"/>
      <c r="B28" s="10" t="s">
        <v>50</v>
      </c>
      <c r="C28" s="22">
        <f>C26/C27</f>
        <v>0.6</v>
      </c>
      <c r="D28" s="22">
        <f t="shared" ref="D28:L28" si="8">D26/D27</f>
        <v>0.47692307692307695</v>
      </c>
      <c r="E28" s="22">
        <f t="shared" si="8"/>
        <v>0.42857142857142855</v>
      </c>
      <c r="F28" s="22">
        <f t="shared" si="8"/>
        <v>0.7</v>
      </c>
      <c r="G28" s="22">
        <f t="shared" si="8"/>
        <v>0.8</v>
      </c>
      <c r="H28" s="22">
        <f t="shared" si="8"/>
        <v>0.8</v>
      </c>
      <c r="I28" s="22">
        <f t="shared" si="8"/>
        <v>0.84444444444444444</v>
      </c>
      <c r="J28" s="22">
        <f t="shared" si="8"/>
        <v>0.66153846153846152</v>
      </c>
      <c r="K28" s="22">
        <f t="shared" si="8"/>
        <v>0.55384615384615388</v>
      </c>
      <c r="L28" s="22">
        <f t="shared" si="8"/>
        <v>0.62718446601941746</v>
      </c>
      <c r="M28" s="15"/>
    </row>
    <row r="29" spans="1:13" ht="15.6" x14ac:dyDescent="0.3">
      <c r="A29" s="15"/>
      <c r="B29" s="10" t="s">
        <v>55</v>
      </c>
      <c r="C29" s="22">
        <f>C28*5</f>
        <v>3</v>
      </c>
      <c r="D29" s="22">
        <f t="shared" ref="D29:K29" si="9">D28*5</f>
        <v>2.3846153846153846</v>
      </c>
      <c r="E29" s="22">
        <f t="shared" si="9"/>
        <v>2.1428571428571428</v>
      </c>
      <c r="F29" s="22">
        <f t="shared" si="9"/>
        <v>3.5</v>
      </c>
      <c r="G29" s="22">
        <f t="shared" si="9"/>
        <v>4</v>
      </c>
      <c r="H29" s="22">
        <f t="shared" si="9"/>
        <v>4</v>
      </c>
      <c r="I29" s="22">
        <f t="shared" si="9"/>
        <v>4.2222222222222223</v>
      </c>
      <c r="J29" s="22">
        <f t="shared" si="9"/>
        <v>3.3076923076923075</v>
      </c>
      <c r="K29" s="22">
        <f t="shared" si="9"/>
        <v>2.7692307692307692</v>
      </c>
      <c r="L29" s="22">
        <f>SUM(C29:K29)</f>
        <v>29.326617826617824</v>
      </c>
      <c r="M29" s="22"/>
    </row>
    <row r="30" spans="1:13" ht="31.2" x14ac:dyDescent="0.3">
      <c r="A30" s="23"/>
      <c r="B30" s="10" t="s">
        <v>52</v>
      </c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6">
        <f>ROUND(L29/9,1)</f>
        <v>3.3</v>
      </c>
    </row>
  </sheetData>
  <mergeCells count="8">
    <mergeCell ref="A1:M1"/>
    <mergeCell ref="A2:M2"/>
    <mergeCell ref="A24:B24"/>
    <mergeCell ref="A5:B5"/>
    <mergeCell ref="A8:B8"/>
    <mergeCell ref="A14:B14"/>
    <mergeCell ref="A17:B17"/>
    <mergeCell ref="A19:B1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M2"/>
    </sheetView>
  </sheetViews>
  <sheetFormatPr defaultRowHeight="14.4" x14ac:dyDescent="0.3"/>
  <cols>
    <col min="1" max="1" width="8.88671875" style="1"/>
    <col min="2" max="2" width="35.6640625" style="1" customWidth="1"/>
    <col min="3" max="3" width="9.6640625" customWidth="1"/>
    <col min="4" max="4" width="9.33203125" customWidth="1"/>
    <col min="5" max="5" width="9.6640625" customWidth="1"/>
    <col min="6" max="8" width="8.88671875" style="6"/>
    <col min="9" max="9" width="8.44140625" style="6" customWidth="1"/>
    <col min="10" max="12" width="9" style="6" customWidth="1"/>
    <col min="13" max="13" width="10.88671875" customWidth="1"/>
  </cols>
  <sheetData>
    <row r="1" spans="1:13" ht="17.399999999999999" x14ac:dyDescent="0.3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43.8" customHeight="1" x14ac:dyDescent="0.3">
      <c r="A2" s="32" t="s">
        <v>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5" customFormat="1" ht="42" x14ac:dyDescent="0.3">
      <c r="A3" s="2" t="s">
        <v>0</v>
      </c>
      <c r="B3" s="7" t="s">
        <v>1</v>
      </c>
      <c r="C3" s="13" t="s">
        <v>38</v>
      </c>
      <c r="D3" s="13" t="s">
        <v>39</v>
      </c>
      <c r="E3" s="13" t="s">
        <v>40</v>
      </c>
      <c r="F3" s="14" t="s">
        <v>41</v>
      </c>
      <c r="G3" s="14" t="s">
        <v>42</v>
      </c>
      <c r="H3" s="14" t="s">
        <v>43</v>
      </c>
      <c r="I3" s="14" t="s">
        <v>44</v>
      </c>
      <c r="J3" s="14" t="s">
        <v>45</v>
      </c>
      <c r="K3" s="14" t="s">
        <v>46</v>
      </c>
      <c r="L3" s="14" t="s">
        <v>47</v>
      </c>
      <c r="M3" s="13" t="s">
        <v>49</v>
      </c>
    </row>
    <row r="4" spans="1:13" ht="15.6" x14ac:dyDescent="0.3">
      <c r="A4" s="2">
        <v>1</v>
      </c>
      <c r="B4" s="7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5">
        <v>13</v>
      </c>
    </row>
    <row r="5" spans="1:13" ht="18.75" customHeight="1" x14ac:dyDescent="0.3">
      <c r="A5" s="28" t="s">
        <v>2</v>
      </c>
      <c r="B5" s="29"/>
      <c r="C5" s="17">
        <f>SUM(C6:C7)</f>
        <v>5</v>
      </c>
      <c r="D5" s="17">
        <f t="shared" ref="D5:L5" si="0">SUM(D6:D7)</f>
        <v>5</v>
      </c>
      <c r="E5" s="17">
        <f t="shared" si="0"/>
        <v>4</v>
      </c>
      <c r="F5" s="18">
        <f t="shared" si="0"/>
        <v>3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5</v>
      </c>
      <c r="K5" s="18">
        <f t="shared" si="0"/>
        <v>5</v>
      </c>
      <c r="L5" s="18">
        <f t="shared" si="0"/>
        <v>27</v>
      </c>
      <c r="M5" s="16"/>
    </row>
    <row r="6" spans="1:13" ht="64.5" customHeight="1" x14ac:dyDescent="0.3">
      <c r="A6" s="3" t="s">
        <v>3</v>
      </c>
      <c r="B6" s="8" t="s">
        <v>4</v>
      </c>
      <c r="C6" s="15">
        <v>0</v>
      </c>
      <c r="D6" s="15">
        <v>0</v>
      </c>
      <c r="E6" s="15">
        <v>0</v>
      </c>
      <c r="F6" s="16">
        <v>0</v>
      </c>
      <c r="G6" s="16">
        <v>0</v>
      </c>
      <c r="H6" s="16">
        <v>0</v>
      </c>
      <c r="I6" s="16"/>
      <c r="J6" s="16">
        <v>0</v>
      </c>
      <c r="K6" s="16">
        <v>0</v>
      </c>
      <c r="L6" s="16">
        <f>SUM(C6:K6)</f>
        <v>0</v>
      </c>
      <c r="M6" s="19">
        <f>AVERAGE(C6:K6)</f>
        <v>0</v>
      </c>
    </row>
    <row r="7" spans="1:13" ht="115.5" customHeight="1" x14ac:dyDescent="0.3">
      <c r="A7" s="4" t="s">
        <v>5</v>
      </c>
      <c r="B7" s="8" t="s">
        <v>6</v>
      </c>
      <c r="C7" s="15">
        <v>5</v>
      </c>
      <c r="D7" s="15">
        <v>5</v>
      </c>
      <c r="E7" s="15">
        <v>4</v>
      </c>
      <c r="F7" s="16">
        <v>3</v>
      </c>
      <c r="G7" s="16"/>
      <c r="H7" s="16"/>
      <c r="I7" s="16">
        <v>0</v>
      </c>
      <c r="J7" s="16">
        <v>5</v>
      </c>
      <c r="K7" s="16">
        <v>5</v>
      </c>
      <c r="L7" s="16">
        <f t="shared" ref="L7:L25" si="1">SUM(C7:K7)</f>
        <v>27</v>
      </c>
      <c r="M7" s="20">
        <f>ROUND(L7/7,2)</f>
        <v>3.86</v>
      </c>
    </row>
    <row r="8" spans="1:13" ht="35.25" customHeight="1" x14ac:dyDescent="0.3">
      <c r="A8" s="30" t="s">
        <v>7</v>
      </c>
      <c r="B8" s="31"/>
      <c r="C8" s="17">
        <f>SUM(C9:C13)</f>
        <v>15</v>
      </c>
      <c r="D8" s="17">
        <f t="shared" ref="D8:L8" si="2">SUM(D9:D13)</f>
        <v>10</v>
      </c>
      <c r="E8" s="17">
        <f t="shared" si="2"/>
        <v>10</v>
      </c>
      <c r="F8" s="17">
        <f t="shared" si="2"/>
        <v>14</v>
      </c>
      <c r="G8" s="17">
        <f t="shared" si="2"/>
        <v>12</v>
      </c>
      <c r="H8" s="17">
        <f t="shared" si="2"/>
        <v>13</v>
      </c>
      <c r="I8" s="17">
        <f t="shared" si="2"/>
        <v>13</v>
      </c>
      <c r="J8" s="17">
        <f t="shared" si="2"/>
        <v>13</v>
      </c>
      <c r="K8" s="17">
        <f t="shared" si="2"/>
        <v>11</v>
      </c>
      <c r="L8" s="17">
        <f t="shared" si="2"/>
        <v>111</v>
      </c>
      <c r="M8" s="15"/>
    </row>
    <row r="9" spans="1:13" ht="90" customHeight="1" x14ac:dyDescent="0.3">
      <c r="A9" s="3" t="s">
        <v>8</v>
      </c>
      <c r="B9" s="8" t="s">
        <v>9</v>
      </c>
      <c r="C9" s="15">
        <v>4</v>
      </c>
      <c r="D9" s="15">
        <v>4</v>
      </c>
      <c r="E9" s="15">
        <v>4</v>
      </c>
      <c r="F9" s="16">
        <v>4</v>
      </c>
      <c r="G9" s="16">
        <v>4</v>
      </c>
      <c r="H9" s="16">
        <v>4</v>
      </c>
      <c r="I9" s="16">
        <v>5</v>
      </c>
      <c r="J9" s="16">
        <v>5</v>
      </c>
      <c r="K9" s="16">
        <v>4</v>
      </c>
      <c r="L9" s="16">
        <f t="shared" si="1"/>
        <v>38</v>
      </c>
      <c r="M9" s="20">
        <f>ROUND(L9/9,2)</f>
        <v>4.22</v>
      </c>
    </row>
    <row r="10" spans="1:13" ht="111.6" customHeight="1" x14ac:dyDescent="0.3">
      <c r="A10" s="3" t="s">
        <v>10</v>
      </c>
      <c r="B10" s="8" t="s">
        <v>11</v>
      </c>
      <c r="C10" s="15">
        <v>2</v>
      </c>
      <c r="D10" s="15">
        <v>2</v>
      </c>
      <c r="E10" s="15">
        <v>3</v>
      </c>
      <c r="F10" s="16">
        <v>5</v>
      </c>
      <c r="G10" s="16">
        <v>3</v>
      </c>
      <c r="H10" s="16">
        <v>4</v>
      </c>
      <c r="I10" s="16">
        <v>4</v>
      </c>
      <c r="J10" s="16">
        <v>4</v>
      </c>
      <c r="K10" s="16">
        <v>2</v>
      </c>
      <c r="L10" s="16">
        <f t="shared" si="1"/>
        <v>29</v>
      </c>
      <c r="M10" s="20">
        <f>ROUND(L10/9,2)</f>
        <v>3.22</v>
      </c>
    </row>
    <row r="11" spans="1:13" ht="113.25" customHeight="1" x14ac:dyDescent="0.3">
      <c r="A11" s="3" t="s">
        <v>12</v>
      </c>
      <c r="B11" s="8" t="s">
        <v>13</v>
      </c>
      <c r="C11" s="15">
        <v>5</v>
      </c>
      <c r="D11" s="15">
        <v>4</v>
      </c>
      <c r="E11" s="15">
        <v>3</v>
      </c>
      <c r="F11" s="16">
        <v>5</v>
      </c>
      <c r="G11" s="16">
        <v>5</v>
      </c>
      <c r="H11" s="16">
        <v>5</v>
      </c>
      <c r="I11" s="16">
        <v>4</v>
      </c>
      <c r="J11" s="16">
        <v>4</v>
      </c>
      <c r="K11" s="16">
        <v>5</v>
      </c>
      <c r="L11" s="16">
        <f t="shared" si="1"/>
        <v>40</v>
      </c>
      <c r="M11" s="20">
        <f>ROUND(L11/9,2)</f>
        <v>4.4400000000000004</v>
      </c>
    </row>
    <row r="12" spans="1:13" ht="109.5" customHeight="1" x14ac:dyDescent="0.3">
      <c r="A12" s="3" t="s">
        <v>14</v>
      </c>
      <c r="B12" s="8" t="s">
        <v>15</v>
      </c>
      <c r="C12" s="15">
        <v>4</v>
      </c>
      <c r="D12" s="15"/>
      <c r="E12" s="15"/>
      <c r="F12" s="16"/>
      <c r="G12" s="16"/>
      <c r="H12" s="16"/>
      <c r="I12" s="16"/>
      <c r="J12" s="16"/>
      <c r="K12" s="16"/>
      <c r="L12" s="16">
        <f t="shared" si="1"/>
        <v>4</v>
      </c>
      <c r="M12" s="15">
        <f>ROUND(L12/1,2)</f>
        <v>4</v>
      </c>
    </row>
    <row r="13" spans="1:13" ht="80.400000000000006" customHeight="1" x14ac:dyDescent="0.3">
      <c r="A13" s="3" t="s">
        <v>16</v>
      </c>
      <c r="B13" s="8" t="s">
        <v>17</v>
      </c>
      <c r="C13" s="15"/>
      <c r="D13" s="15"/>
      <c r="E13" s="15">
        <v>0</v>
      </c>
      <c r="F13" s="16"/>
      <c r="G13" s="16"/>
      <c r="H13" s="16"/>
      <c r="I13" s="16"/>
      <c r="J13" s="16"/>
      <c r="K13" s="16"/>
      <c r="L13" s="16">
        <f t="shared" si="1"/>
        <v>0</v>
      </c>
      <c r="M13" s="15">
        <f>ROUND(L13/1,2)</f>
        <v>0</v>
      </c>
    </row>
    <row r="14" spans="1:13" ht="33.75" customHeight="1" x14ac:dyDescent="0.3">
      <c r="A14" s="28" t="s">
        <v>18</v>
      </c>
      <c r="B14" s="29"/>
      <c r="C14" s="17">
        <f>SUM(C15:C16)</f>
        <v>7</v>
      </c>
      <c r="D14" s="17">
        <f t="shared" ref="D14:L14" si="3">SUM(D15:D16)</f>
        <v>6</v>
      </c>
      <c r="E14" s="17">
        <f t="shared" si="3"/>
        <v>6</v>
      </c>
      <c r="F14" s="17">
        <f t="shared" si="3"/>
        <v>8</v>
      </c>
      <c r="G14" s="17">
        <f t="shared" si="3"/>
        <v>10</v>
      </c>
      <c r="H14" s="17">
        <f t="shared" si="3"/>
        <v>8</v>
      </c>
      <c r="I14" s="17">
        <f t="shared" si="3"/>
        <v>10</v>
      </c>
      <c r="J14" s="17">
        <f t="shared" si="3"/>
        <v>10</v>
      </c>
      <c r="K14" s="17">
        <f t="shared" si="3"/>
        <v>10</v>
      </c>
      <c r="L14" s="17">
        <f t="shared" si="3"/>
        <v>75</v>
      </c>
      <c r="M14" s="15"/>
    </row>
    <row r="15" spans="1:13" ht="93.6" customHeight="1" x14ac:dyDescent="0.3">
      <c r="A15" s="3" t="s">
        <v>19</v>
      </c>
      <c r="B15" s="8" t="s">
        <v>20</v>
      </c>
      <c r="C15" s="15">
        <v>4</v>
      </c>
      <c r="D15" s="15">
        <v>3</v>
      </c>
      <c r="E15" s="15">
        <v>3</v>
      </c>
      <c r="F15" s="16">
        <v>5</v>
      </c>
      <c r="G15" s="16">
        <v>5</v>
      </c>
      <c r="H15" s="16">
        <v>5</v>
      </c>
      <c r="I15" s="16">
        <v>5</v>
      </c>
      <c r="J15" s="16">
        <v>5</v>
      </c>
      <c r="K15" s="16">
        <v>5</v>
      </c>
      <c r="L15" s="16">
        <f t="shared" si="1"/>
        <v>40</v>
      </c>
      <c r="M15" s="15">
        <f>ROUND(L15/9,2)</f>
        <v>4.4400000000000004</v>
      </c>
    </row>
    <row r="16" spans="1:13" ht="81" customHeight="1" x14ac:dyDescent="0.3">
      <c r="A16" s="3" t="s">
        <v>21</v>
      </c>
      <c r="B16" s="8" t="s">
        <v>22</v>
      </c>
      <c r="C16" s="15">
        <v>3</v>
      </c>
      <c r="D16" s="15">
        <v>3</v>
      </c>
      <c r="E16" s="15">
        <v>3</v>
      </c>
      <c r="F16" s="16">
        <v>3</v>
      </c>
      <c r="G16" s="16">
        <v>5</v>
      </c>
      <c r="H16" s="16">
        <v>3</v>
      </c>
      <c r="I16" s="16">
        <v>5</v>
      </c>
      <c r="J16" s="16">
        <v>5</v>
      </c>
      <c r="K16" s="16">
        <v>5</v>
      </c>
      <c r="L16" s="16">
        <f t="shared" si="1"/>
        <v>35</v>
      </c>
      <c r="M16" s="15">
        <f>ROUND(L16/9,2)</f>
        <v>3.89</v>
      </c>
    </row>
    <row r="17" spans="1:13" ht="20.25" customHeight="1" x14ac:dyDescent="0.3">
      <c r="A17" s="28" t="s">
        <v>23</v>
      </c>
      <c r="B17" s="29"/>
      <c r="C17" s="17">
        <f>SUM(C18)</f>
        <v>0</v>
      </c>
      <c r="D17" s="17">
        <f t="shared" ref="D17:K17" si="4">SUM(D18)</f>
        <v>0</v>
      </c>
      <c r="E17" s="17">
        <f t="shared" si="4"/>
        <v>0</v>
      </c>
      <c r="F17" s="18">
        <f t="shared" si="4"/>
        <v>0</v>
      </c>
      <c r="G17" s="18">
        <f t="shared" si="4"/>
        <v>5</v>
      </c>
      <c r="H17" s="18">
        <f t="shared" si="4"/>
        <v>5</v>
      </c>
      <c r="I17" s="18">
        <f t="shared" si="4"/>
        <v>5</v>
      </c>
      <c r="J17" s="18">
        <f t="shared" si="4"/>
        <v>0</v>
      </c>
      <c r="K17" s="18">
        <f t="shared" si="4"/>
        <v>0</v>
      </c>
      <c r="L17" s="18">
        <f t="shared" si="1"/>
        <v>15</v>
      </c>
      <c r="M17" s="15"/>
    </row>
    <row r="18" spans="1:13" ht="50.25" customHeight="1" x14ac:dyDescent="0.3">
      <c r="A18" s="3" t="s">
        <v>24</v>
      </c>
      <c r="B18" s="8" t="s">
        <v>25</v>
      </c>
      <c r="C18" s="15">
        <v>0</v>
      </c>
      <c r="D18" s="15">
        <v>0</v>
      </c>
      <c r="E18" s="15">
        <v>0</v>
      </c>
      <c r="F18" s="16">
        <v>0</v>
      </c>
      <c r="G18" s="16">
        <v>5</v>
      </c>
      <c r="H18" s="16">
        <v>5</v>
      </c>
      <c r="I18" s="16">
        <v>5</v>
      </c>
      <c r="J18" s="16">
        <v>0</v>
      </c>
      <c r="K18" s="16">
        <v>0</v>
      </c>
      <c r="L18" s="16">
        <f t="shared" si="1"/>
        <v>15</v>
      </c>
      <c r="M18" s="20">
        <f>ROUND(L18/9,2)</f>
        <v>1.67</v>
      </c>
    </row>
    <row r="19" spans="1:13" ht="17.25" customHeight="1" x14ac:dyDescent="0.3">
      <c r="A19" s="28" t="s">
        <v>26</v>
      </c>
      <c r="B19" s="29"/>
      <c r="C19" s="17">
        <f>SUM(C20:C23)</f>
        <v>10</v>
      </c>
      <c r="D19" s="17">
        <f t="shared" ref="D19:K19" si="5">SUM(D20:D23)</f>
        <v>5</v>
      </c>
      <c r="E19" s="17">
        <f t="shared" si="5"/>
        <v>5</v>
      </c>
      <c r="F19" s="18">
        <f t="shared" si="5"/>
        <v>5</v>
      </c>
      <c r="G19" s="18">
        <f t="shared" si="5"/>
        <v>0</v>
      </c>
      <c r="H19" s="18">
        <f t="shared" si="5"/>
        <v>5</v>
      </c>
      <c r="I19" s="18">
        <f t="shared" si="5"/>
        <v>5</v>
      </c>
      <c r="J19" s="18">
        <f t="shared" si="5"/>
        <v>10</v>
      </c>
      <c r="K19" s="18">
        <f t="shared" si="5"/>
        <v>5</v>
      </c>
      <c r="L19" s="18">
        <f t="shared" si="1"/>
        <v>50</v>
      </c>
      <c r="M19" s="15"/>
    </row>
    <row r="20" spans="1:13" ht="69" customHeight="1" x14ac:dyDescent="0.3">
      <c r="A20" s="3" t="s">
        <v>27</v>
      </c>
      <c r="B20" s="9" t="s">
        <v>28</v>
      </c>
      <c r="C20" s="15">
        <v>0</v>
      </c>
      <c r="D20" s="15">
        <v>0</v>
      </c>
      <c r="E20" s="15">
        <v>0</v>
      </c>
      <c r="F20" s="16"/>
      <c r="G20" s="16"/>
      <c r="H20" s="16"/>
      <c r="I20" s="16"/>
      <c r="J20" s="16">
        <v>0</v>
      </c>
      <c r="K20" s="16">
        <v>0</v>
      </c>
      <c r="L20" s="16">
        <f t="shared" si="1"/>
        <v>0</v>
      </c>
      <c r="M20" s="15">
        <f>ROUND(L20/5,2)</f>
        <v>0</v>
      </c>
    </row>
    <row r="21" spans="1:13" ht="90" customHeight="1" x14ac:dyDescent="0.3">
      <c r="A21" s="3" t="s">
        <v>29</v>
      </c>
      <c r="B21" s="8" t="s">
        <v>30</v>
      </c>
      <c r="C21" s="15">
        <v>0</v>
      </c>
      <c r="D21" s="15">
        <v>0</v>
      </c>
      <c r="E21" s="15">
        <v>0</v>
      </c>
      <c r="F21" s="16">
        <v>5</v>
      </c>
      <c r="G21" s="16"/>
      <c r="H21" s="16">
        <v>5</v>
      </c>
      <c r="I21" s="16">
        <v>5</v>
      </c>
      <c r="J21" s="16">
        <v>5</v>
      </c>
      <c r="K21" s="16">
        <v>0</v>
      </c>
      <c r="L21" s="16">
        <f t="shared" si="1"/>
        <v>20</v>
      </c>
      <c r="M21" s="20">
        <f>ROUND(L21/8,2)</f>
        <v>2.5</v>
      </c>
    </row>
    <row r="22" spans="1:13" ht="47.25" customHeight="1" x14ac:dyDescent="0.3">
      <c r="A22" s="3" t="s">
        <v>31</v>
      </c>
      <c r="B22" s="8" t="s">
        <v>32</v>
      </c>
      <c r="C22" s="15">
        <v>5</v>
      </c>
      <c r="D22" s="15">
        <v>5</v>
      </c>
      <c r="E22" s="15">
        <v>5</v>
      </c>
      <c r="F22" s="16"/>
      <c r="G22" s="16"/>
      <c r="H22" s="16"/>
      <c r="I22" s="16"/>
      <c r="J22" s="16">
        <v>5</v>
      </c>
      <c r="K22" s="16">
        <v>5</v>
      </c>
      <c r="L22" s="16">
        <f t="shared" si="1"/>
        <v>25</v>
      </c>
      <c r="M22" s="15">
        <f>ROUND(L22/5,2)</f>
        <v>5</v>
      </c>
    </row>
    <row r="23" spans="1:13" ht="70.5" customHeight="1" x14ac:dyDescent="0.3">
      <c r="A23" s="3" t="s">
        <v>33</v>
      </c>
      <c r="B23" s="8" t="s">
        <v>34</v>
      </c>
      <c r="C23" s="15">
        <v>5</v>
      </c>
      <c r="D23" s="15">
        <v>0</v>
      </c>
      <c r="E23" s="15">
        <v>0</v>
      </c>
      <c r="F23" s="16"/>
      <c r="G23" s="16"/>
      <c r="H23" s="16"/>
      <c r="I23" s="16"/>
      <c r="J23" s="16">
        <v>0</v>
      </c>
      <c r="K23" s="16">
        <v>0</v>
      </c>
      <c r="L23" s="16">
        <f t="shared" si="1"/>
        <v>5</v>
      </c>
      <c r="M23" s="15">
        <f>ROUND(L23/5,2)</f>
        <v>1</v>
      </c>
    </row>
    <row r="24" spans="1:13" ht="22.5" customHeight="1" x14ac:dyDescent="0.3">
      <c r="A24" s="28" t="s">
        <v>35</v>
      </c>
      <c r="B24" s="29"/>
      <c r="C24" s="17">
        <f>SUM(C25)</f>
        <v>5</v>
      </c>
      <c r="D24" s="17">
        <f t="shared" ref="D24:K24" si="6">SUM(D25)</f>
        <v>5</v>
      </c>
      <c r="E24" s="17">
        <f t="shared" si="6"/>
        <v>5</v>
      </c>
      <c r="F24" s="18">
        <f t="shared" si="6"/>
        <v>5</v>
      </c>
      <c r="G24" s="18">
        <f t="shared" si="6"/>
        <v>5</v>
      </c>
      <c r="H24" s="18">
        <f t="shared" si="6"/>
        <v>5</v>
      </c>
      <c r="I24" s="18">
        <f t="shared" si="6"/>
        <v>5</v>
      </c>
      <c r="J24" s="18">
        <f t="shared" si="6"/>
        <v>5</v>
      </c>
      <c r="K24" s="18">
        <f t="shared" si="6"/>
        <v>5</v>
      </c>
      <c r="L24" s="18">
        <f t="shared" si="1"/>
        <v>45</v>
      </c>
      <c r="M24" s="15"/>
    </row>
    <row r="25" spans="1:13" ht="49.5" customHeight="1" x14ac:dyDescent="0.3">
      <c r="A25" s="3" t="s">
        <v>36</v>
      </c>
      <c r="B25" s="8" t="s">
        <v>37</v>
      </c>
      <c r="C25" s="15">
        <v>5</v>
      </c>
      <c r="D25" s="15">
        <v>5</v>
      </c>
      <c r="E25" s="15">
        <v>5</v>
      </c>
      <c r="F25" s="16">
        <v>5</v>
      </c>
      <c r="G25" s="16">
        <v>5</v>
      </c>
      <c r="H25" s="16">
        <v>5</v>
      </c>
      <c r="I25" s="16">
        <v>5</v>
      </c>
      <c r="J25" s="16">
        <v>5</v>
      </c>
      <c r="K25" s="16">
        <v>5</v>
      </c>
      <c r="L25" s="16">
        <f t="shared" si="1"/>
        <v>45</v>
      </c>
      <c r="M25" s="20">
        <f>ROUND(L25/9,2)</f>
        <v>5</v>
      </c>
    </row>
    <row r="26" spans="1:13" s="12" customFormat="1" ht="32.4" x14ac:dyDescent="0.3">
      <c r="A26" s="21"/>
      <c r="B26" s="11" t="s">
        <v>48</v>
      </c>
      <c r="C26" s="21">
        <f>SUM(C5,C8,C14,C17,C19,C24)</f>
        <v>42</v>
      </c>
      <c r="D26" s="21">
        <f t="shared" ref="D26:L26" si="7">SUM(D5,D8,D14,D17,D19,D24)</f>
        <v>31</v>
      </c>
      <c r="E26" s="21">
        <f t="shared" si="7"/>
        <v>30</v>
      </c>
      <c r="F26" s="21">
        <f t="shared" si="7"/>
        <v>35</v>
      </c>
      <c r="G26" s="21">
        <f t="shared" si="7"/>
        <v>32</v>
      </c>
      <c r="H26" s="21">
        <f t="shared" si="7"/>
        <v>36</v>
      </c>
      <c r="I26" s="21">
        <f t="shared" si="7"/>
        <v>38</v>
      </c>
      <c r="J26" s="21">
        <f t="shared" si="7"/>
        <v>43</v>
      </c>
      <c r="K26" s="21">
        <f t="shared" si="7"/>
        <v>36</v>
      </c>
      <c r="L26" s="21">
        <f t="shared" si="7"/>
        <v>323</v>
      </c>
      <c r="M26" s="21"/>
    </row>
    <row r="27" spans="1:13" ht="31.2" x14ac:dyDescent="0.3">
      <c r="A27" s="15"/>
      <c r="B27" s="10" t="s">
        <v>51</v>
      </c>
      <c r="C27" s="15">
        <v>70</v>
      </c>
      <c r="D27" s="15">
        <v>65</v>
      </c>
      <c r="E27" s="15">
        <v>70</v>
      </c>
      <c r="F27" s="15">
        <v>50</v>
      </c>
      <c r="G27" s="15">
        <v>40</v>
      </c>
      <c r="H27" s="15">
        <v>45</v>
      </c>
      <c r="I27" s="15">
        <v>45</v>
      </c>
      <c r="J27" s="15">
        <v>65</v>
      </c>
      <c r="K27" s="15">
        <v>65</v>
      </c>
      <c r="L27" s="15">
        <f>SUM(C27:K27)</f>
        <v>515</v>
      </c>
      <c r="M27" s="15"/>
    </row>
    <row r="28" spans="1:13" ht="78" x14ac:dyDescent="0.3">
      <c r="A28" s="15"/>
      <c r="B28" s="10" t="s">
        <v>50</v>
      </c>
      <c r="C28" s="22">
        <f>C26/C27</f>
        <v>0.6</v>
      </c>
      <c r="D28" s="22">
        <f t="shared" ref="D28:L28" si="8">D26/D27</f>
        <v>0.47692307692307695</v>
      </c>
      <c r="E28" s="22">
        <f t="shared" si="8"/>
        <v>0.42857142857142855</v>
      </c>
      <c r="F28" s="22">
        <f t="shared" si="8"/>
        <v>0.7</v>
      </c>
      <c r="G28" s="22">
        <f t="shared" si="8"/>
        <v>0.8</v>
      </c>
      <c r="H28" s="22">
        <f t="shared" si="8"/>
        <v>0.8</v>
      </c>
      <c r="I28" s="22">
        <f t="shared" si="8"/>
        <v>0.84444444444444444</v>
      </c>
      <c r="J28" s="22">
        <f t="shared" si="8"/>
        <v>0.66153846153846152</v>
      </c>
      <c r="K28" s="22">
        <f t="shared" si="8"/>
        <v>0.55384615384615388</v>
      </c>
      <c r="L28" s="22">
        <f t="shared" si="8"/>
        <v>0.62718446601941746</v>
      </c>
      <c r="M28" s="15"/>
    </row>
    <row r="29" spans="1:13" ht="15.6" x14ac:dyDescent="0.3">
      <c r="A29" s="15"/>
      <c r="B29" s="10" t="s">
        <v>55</v>
      </c>
      <c r="C29" s="22">
        <f>C28*5</f>
        <v>3</v>
      </c>
      <c r="D29" s="22">
        <f t="shared" ref="D29:K29" si="9">D28*5</f>
        <v>2.3846153846153846</v>
      </c>
      <c r="E29" s="22">
        <f t="shared" si="9"/>
        <v>2.1428571428571428</v>
      </c>
      <c r="F29" s="22">
        <f t="shared" si="9"/>
        <v>3.5</v>
      </c>
      <c r="G29" s="22">
        <f t="shared" si="9"/>
        <v>4</v>
      </c>
      <c r="H29" s="22">
        <f t="shared" si="9"/>
        <v>4</v>
      </c>
      <c r="I29" s="22">
        <f t="shared" si="9"/>
        <v>4.2222222222222223</v>
      </c>
      <c r="J29" s="22">
        <f t="shared" si="9"/>
        <v>3.3076923076923075</v>
      </c>
      <c r="K29" s="22">
        <f t="shared" si="9"/>
        <v>2.7692307692307692</v>
      </c>
      <c r="L29" s="22"/>
      <c r="M29" s="22"/>
    </row>
    <row r="30" spans="1:13" ht="31.2" x14ac:dyDescent="0.3">
      <c r="A30" s="23"/>
      <c r="B30" s="10" t="s">
        <v>52</v>
      </c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6">
        <f>ROUND(L29/9,1)</f>
        <v>0</v>
      </c>
    </row>
  </sheetData>
  <mergeCells count="8">
    <mergeCell ref="A19:B19"/>
    <mergeCell ref="A24:B24"/>
    <mergeCell ref="A1:M1"/>
    <mergeCell ref="A2:M2"/>
    <mergeCell ref="A5:B5"/>
    <mergeCell ref="A8:B8"/>
    <mergeCell ref="A14:B14"/>
    <mergeCell ref="A17:B17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Лист1 (2)</vt:lpstr>
      <vt:lpstr>Лист2</vt:lpstr>
      <vt:lpstr>Лист1!Заголовки_для_печати</vt:lpstr>
      <vt:lpstr>'Лист1 (2)'!Заголовки_для_печати</vt:lpstr>
    </vt:vector>
  </TitlesOfParts>
  <Company>ФЭУ АШР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Зоя Владимировна</dc:creator>
  <cp:lastModifiedBy>kom18</cp:lastModifiedBy>
  <cp:lastPrinted>2015-03-17T05:39:38Z</cp:lastPrinted>
  <dcterms:created xsi:type="dcterms:W3CDTF">2013-03-27T00:15:53Z</dcterms:created>
  <dcterms:modified xsi:type="dcterms:W3CDTF">2015-04-01T10:03:26Z</dcterms:modified>
</cp:coreProperties>
</file>